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200" windowHeight="11020" firstSheet="2" activeTab="3"/>
  </bookViews>
  <sheets>
    <sheet name="Dados internos" sheetId="9" r:id="rId1"/>
    <sheet name="Janeiro a Junho" sheetId="2" r:id="rId2"/>
    <sheet name="Anuidade integral " sheetId="3" r:id="rId3"/>
    <sheet name="principal" sheetId="10" r:id="rId4"/>
    <sheet name="Secundaria" sheetId="11" r:id="rId5"/>
    <sheet name="Reinscrição" sheetId="12" r:id="rId6"/>
    <sheet name="Estrangeiro" sheetId="13" r:id="rId7"/>
  </sheets>
  <calcPr calcId="124519"/>
</workbook>
</file>

<file path=xl/calcChain.xml><?xml version="1.0" encoding="utf-8"?>
<calcChain xmlns="http://schemas.openxmlformats.org/spreadsheetml/2006/main">
  <c r="C8" i="9"/>
  <c r="C6"/>
  <c r="C7"/>
  <c r="C5"/>
  <c r="E5"/>
  <c r="E6"/>
  <c r="E7"/>
  <c r="E34" i="2"/>
  <c r="E33"/>
  <c r="C34"/>
  <c r="C33"/>
  <c r="C32" l="1"/>
  <c r="E32"/>
  <c r="E8" i="9"/>
  <c r="C35" i="2"/>
  <c r="J28"/>
  <c r="J27"/>
  <c r="J26"/>
  <c r="J25"/>
  <c r="J24" i="3"/>
  <c r="J24" i="2"/>
  <c r="J23"/>
  <c r="J22" i="3"/>
  <c r="J22" i="2"/>
  <c r="J21"/>
  <c r="J20" i="3"/>
  <c r="J20" i="2"/>
  <c r="J19"/>
  <c r="J18"/>
  <c r="J17" i="3"/>
  <c r="J17" i="2"/>
  <c r="J16" i="3"/>
  <c r="J16" i="2"/>
  <c r="C20" i="3"/>
  <c r="D3"/>
  <c r="J10" s="1"/>
  <c r="D3" i="2"/>
  <c r="J3" s="1"/>
  <c r="I11" i="3"/>
  <c r="I3" i="2"/>
  <c r="I10" s="1"/>
  <c r="C27" i="3"/>
  <c r="C24" i="2"/>
  <c r="C25" s="1"/>
  <c r="C17"/>
  <c r="C20" s="1"/>
  <c r="C11" i="3"/>
  <c r="C3" i="2"/>
  <c r="C12" s="1"/>
  <c r="B35"/>
  <c r="B27" i="3" s="1"/>
  <c r="B34" i="2"/>
  <c r="B33"/>
  <c r="B11" s="1"/>
  <c r="B32"/>
  <c r="B6" l="1"/>
  <c r="E35"/>
  <c r="J4"/>
  <c r="D11"/>
  <c r="D4" i="3"/>
  <c r="D10"/>
  <c r="J11"/>
  <c r="I4"/>
  <c r="I12"/>
  <c r="H4" i="2"/>
  <c r="D4"/>
  <c r="D25"/>
  <c r="D24" i="3"/>
  <c r="J11" i="2"/>
  <c r="H4" i="3"/>
  <c r="D18" i="2"/>
  <c r="J12"/>
  <c r="J10"/>
  <c r="D10"/>
  <c r="D17"/>
  <c r="D24"/>
  <c r="D5" i="3"/>
  <c r="D11"/>
  <c r="D13"/>
  <c r="D19"/>
  <c r="D25"/>
  <c r="D27"/>
  <c r="E27" s="1"/>
  <c r="J5"/>
  <c r="J12"/>
  <c r="D17"/>
  <c r="J3"/>
  <c r="D6"/>
  <c r="D12"/>
  <c r="D18"/>
  <c r="D20"/>
  <c r="D26"/>
  <c r="J4"/>
  <c r="D5" i="2"/>
  <c r="D12"/>
  <c r="D19"/>
  <c r="D26"/>
  <c r="J5"/>
  <c r="D6"/>
  <c r="D13"/>
  <c r="D20"/>
  <c r="D27"/>
  <c r="B4"/>
  <c r="B25"/>
  <c r="B18"/>
  <c r="C26" i="3"/>
  <c r="I5"/>
  <c r="I10"/>
  <c r="C25"/>
  <c r="B20" i="2"/>
  <c r="B5"/>
  <c r="B19"/>
  <c r="I4"/>
  <c r="I11"/>
  <c r="C19" i="3"/>
  <c r="C6"/>
  <c r="C5"/>
  <c r="I12" i="2"/>
  <c r="I5"/>
  <c r="C26"/>
  <c r="C27"/>
  <c r="C13" i="3"/>
  <c r="C4"/>
  <c r="C12"/>
  <c r="C10"/>
  <c r="C18"/>
  <c r="C18" i="2"/>
  <c r="C19"/>
  <c r="C13"/>
  <c r="C10"/>
  <c r="C11"/>
  <c r="C4"/>
  <c r="C5"/>
  <c r="C6"/>
  <c r="B3"/>
  <c r="B17"/>
  <c r="B27"/>
  <c r="B13"/>
  <c r="B26"/>
  <c r="B12"/>
  <c r="H12" s="1"/>
  <c r="H5"/>
  <c r="H5" i="3"/>
  <c r="H3" i="2"/>
  <c r="K3" s="1"/>
  <c r="E3" i="3"/>
  <c r="B10" i="2"/>
  <c r="H10" s="1"/>
  <c r="B24"/>
  <c r="E24" s="1"/>
  <c r="H11"/>
  <c r="H11" i="3"/>
  <c r="B20"/>
  <c r="E11" i="2" l="1"/>
  <c r="B25" i="3"/>
  <c r="E25" s="1"/>
  <c r="E6" i="2"/>
  <c r="B18" i="3"/>
  <c r="E18" s="1"/>
  <c r="E4"/>
  <c r="K11"/>
  <c r="E13"/>
  <c r="K4" i="2"/>
  <c r="K11"/>
  <c r="K10"/>
  <c r="H10" i="3"/>
  <c r="K10" s="1"/>
  <c r="E20"/>
  <c r="E25" i="2"/>
  <c r="E17"/>
  <c r="E20"/>
  <c r="K4" i="3"/>
  <c r="E6"/>
  <c r="K5" i="2"/>
  <c r="K12"/>
  <c r="E18"/>
  <c r="E27"/>
  <c r="E26"/>
  <c r="E12"/>
  <c r="E5"/>
  <c r="H12" i="3"/>
  <c r="K12" s="1"/>
  <c r="E19" i="2"/>
  <c r="K5" i="3"/>
  <c r="E13" i="2"/>
  <c r="E5" i="3"/>
  <c r="B19"/>
  <c r="E19" s="1"/>
  <c r="B26"/>
  <c r="E26" s="1"/>
  <c r="B17"/>
  <c r="E17" s="1"/>
  <c r="H3"/>
  <c r="K3" s="1"/>
  <c r="B24"/>
  <c r="E24" s="1"/>
  <c r="E10" i="2"/>
  <c r="E11" i="3"/>
  <c r="E4" i="2"/>
  <c r="E3"/>
  <c r="E10" i="3" l="1"/>
  <c r="E12"/>
</calcChain>
</file>

<file path=xl/sharedStrings.xml><?xml version="1.0" encoding="utf-8"?>
<sst xmlns="http://schemas.openxmlformats.org/spreadsheetml/2006/main" count="275" uniqueCount="60">
  <si>
    <t>Enfermeiro</t>
  </si>
  <si>
    <t>Tecnico</t>
  </si>
  <si>
    <t>Auxiliar</t>
  </si>
  <si>
    <t>Anuidade</t>
  </si>
  <si>
    <t>Total</t>
  </si>
  <si>
    <t>CANCELAMENTO</t>
  </si>
  <si>
    <t>CERT. INTEIRO TEOR</t>
  </si>
  <si>
    <t>Inscrição</t>
  </si>
  <si>
    <t>TRANSFERENCIA-Quadro I</t>
  </si>
  <si>
    <t>TRANSFERENCIA-Quadro II e III</t>
  </si>
  <si>
    <t>Descrição</t>
  </si>
  <si>
    <t xml:space="preserve">Base legal: </t>
  </si>
  <si>
    <t>Categoria</t>
  </si>
  <si>
    <t>ENF.</t>
  </si>
  <si>
    <t>TEC.</t>
  </si>
  <si>
    <t>AUX.</t>
  </si>
  <si>
    <t>Valor</t>
  </si>
  <si>
    <t>REGISTRO EMPRESA(inscrição)</t>
  </si>
  <si>
    <t>RESPONSABILIDADE TÉCNICA-RT</t>
  </si>
  <si>
    <t>INSCRIÇÃO REMIDA/REMIDA SECUNDÁRIA</t>
  </si>
  <si>
    <t>INSCRIÇÃO DEFINITIVA PRINCIPAL/1ª inscrição - com 10% desconto</t>
  </si>
  <si>
    <t>INSC.DEFINITIVA DEFINITIVA/ESTRANGEIRO</t>
  </si>
  <si>
    <t>REINSCRIÇÃO</t>
  </si>
  <si>
    <t>INSCRIÇÃO DEFINITIVA PRINCIPAL(p/ já inscritos na IP ou em outra categoria)</t>
  </si>
  <si>
    <t>2ª VIA CARTEIRA PROFISSIONAL</t>
  </si>
  <si>
    <t>CERTIDÕES DIVERSAS(antiga cert.regularidade</t>
  </si>
  <si>
    <t>Desarquivamento de autos/doc.(antiga taxa de ressarcimento</t>
  </si>
  <si>
    <t>Vencimento 31/01 à</t>
  </si>
  <si>
    <t>Pagamento</t>
  </si>
  <si>
    <t xml:space="preserve">Anotação/Especialização,qualificação ou título - Quadro I,II e III </t>
  </si>
  <si>
    <t>***Não havendo pagamento da cota única ou das parcelas, o valor será corrigido pelo IGP-M, e acrescido de multa de 2% e 1% de juros ao mês***</t>
  </si>
  <si>
    <t>Declaração ou validação de registro de outros países</t>
  </si>
  <si>
    <t>carteira prof.</t>
  </si>
  <si>
    <t>AUTORIZAÇÃO/RENOVAÇÃO</t>
  </si>
  <si>
    <t>Obstetriz</t>
  </si>
  <si>
    <t>INSCRIÇÃO DEFINITIVA SECUNDÁRIA</t>
  </si>
  <si>
    <t>INSC.DEFINITIVA DEFINITIVA/ESTRANGEIRO - 1ª inscrição com 10 % desconto</t>
  </si>
  <si>
    <t>Site: www.corensc.gov.br</t>
  </si>
  <si>
    <t xml:space="preserve">até 31/01-com desconto </t>
  </si>
  <si>
    <t>Cota única - sem desconto até 31/03/2015</t>
  </si>
  <si>
    <t>Carteira Profissional</t>
  </si>
  <si>
    <t>Valores atualizados</t>
  </si>
  <si>
    <t>ISENTO</t>
  </si>
  <si>
    <t>TAXA ISENTO - 85,00 (Carteira)</t>
  </si>
  <si>
    <t>R$ 165,00 + R$ 85,00 = R$ 250,00</t>
  </si>
  <si>
    <t>R$ 132,00 + R$ 85,00 = R$ 217,00</t>
  </si>
  <si>
    <t xml:space="preserve"> - </t>
  </si>
  <si>
    <t>Resolução COFEN nº 414/2011 e 494/2015</t>
  </si>
  <si>
    <t>Decisão COREN/SC nº 011 e 013/2015</t>
  </si>
  <si>
    <t>Válido de janeiro à junho/2016</t>
  </si>
  <si>
    <r>
      <t xml:space="preserve">Obs.: A partir de 01/07/2016 - cobrar proporcionalidade da anuidade com desconto de 10% para recém-inscrito, </t>
    </r>
    <r>
      <rPr>
        <b/>
        <sz val="8"/>
        <color indexed="10"/>
        <rFont val="Arial"/>
        <family val="2"/>
      </rPr>
      <t>considera-se recém-inscrito, o profissional que pleiteou sua primeira inscrição em quaisquer das categorias no sistema Cofen/Conselhos Regionais de Enfermagem</t>
    </r>
  </si>
  <si>
    <t>Cota única - sem desconto até 31/03/2016</t>
  </si>
  <si>
    <t>31/05/2016 em 5X</t>
  </si>
  <si>
    <t>R$ 180,00 + R$ 85,00 = R$ 265,00</t>
  </si>
  <si>
    <t>R$ 145 + R$ 85,00 = R$ 230</t>
  </si>
  <si>
    <r>
      <t xml:space="preserve">Obs.: A partir de 01/07/2017 - cobrar proporcionalidade da anuidade com desconto de 10% para recém-inscrito, </t>
    </r>
    <r>
      <rPr>
        <b/>
        <sz val="8"/>
        <color indexed="10"/>
        <rFont val="Arial"/>
        <family val="2"/>
      </rPr>
      <t>considera-se recém-inscrito, o profissional que pleiteou sua primeira inscrição em quaisquer das categorias no sistema Cofen/Conselhos Regionais d</t>
    </r>
    <r>
      <rPr>
        <b/>
        <sz val="8"/>
        <rFont val="Arial"/>
        <family val="2"/>
      </rPr>
      <t>e Enfermagem</t>
    </r>
  </si>
  <si>
    <t>Decisão COREN/SC nº 010 e 011/2016</t>
  </si>
  <si>
    <t>Resolução COFEN nº 526/2016</t>
  </si>
  <si>
    <t>Cota única - sem desconto até 31/03/2017</t>
  </si>
  <si>
    <t>31/05/2017 em 5X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</si>
</sst>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#,##0.00;[Red]#,##0.00"/>
    <numFmt numFmtId="166" formatCode="&quot;R$&quot;\ #,##0.00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164" fontId="3" fillId="0" borderId="0" xfId="1" applyFont="1" applyBorder="1" applyAlignment="1">
      <alignment horizontal="left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4" fillId="5" borderId="3" xfId="0" applyFont="1" applyFill="1" applyBorder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3" fillId="6" borderId="1" xfId="0" applyFont="1" applyFill="1" applyBorder="1"/>
    <xf numFmtId="0" fontId="4" fillId="0" borderId="6" xfId="0" applyFont="1" applyFill="1" applyBorder="1"/>
    <xf numFmtId="0" fontId="5" fillId="0" borderId="0" xfId="0" applyFont="1" applyBorder="1"/>
    <xf numFmtId="0" fontId="5" fillId="0" borderId="0" xfId="0" applyFont="1"/>
    <xf numFmtId="0" fontId="4" fillId="5" borderId="5" xfId="0" applyFont="1" applyFill="1" applyBorder="1"/>
    <xf numFmtId="0" fontId="5" fillId="5" borderId="9" xfId="0" applyFont="1" applyFill="1" applyBorder="1"/>
    <xf numFmtId="2" fontId="3" fillId="0" borderId="2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0" fontId="0" fillId="5" borderId="0" xfId="0" applyFill="1"/>
    <xf numFmtId="0" fontId="8" fillId="0" borderId="6" xfId="0" applyFont="1" applyFill="1" applyBorder="1"/>
    <xf numFmtId="0" fontId="8" fillId="0" borderId="0" xfId="0" applyFont="1" applyFill="1" applyBorder="1"/>
    <xf numFmtId="2" fontId="2" fillId="0" borderId="1" xfId="0" applyNumberFormat="1" applyFont="1" applyBorder="1" applyAlignment="1">
      <alignment horizontal="center"/>
    </xf>
    <xf numFmtId="2" fontId="3" fillId="0" borderId="11" xfId="1" applyNumberFormat="1" applyFont="1" applyBorder="1" applyAlignment="1"/>
    <xf numFmtId="2" fontId="3" fillId="0" borderId="11" xfId="0" applyNumberFormat="1" applyFont="1" applyBorder="1" applyAlignment="1"/>
    <xf numFmtId="0" fontId="4" fillId="5" borderId="4" xfId="0" applyFont="1" applyFill="1" applyBorder="1"/>
    <xf numFmtId="165" fontId="3" fillId="0" borderId="11" xfId="1" applyNumberFormat="1" applyFont="1" applyBorder="1" applyAlignment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165" fontId="2" fillId="0" borderId="3" xfId="1" applyNumberFormat="1" applyFont="1" applyBorder="1" applyAlignment="1"/>
    <xf numFmtId="2" fontId="2" fillId="0" borderId="3" xfId="1" applyNumberFormat="1" applyFont="1" applyBorder="1" applyAlignment="1"/>
    <xf numFmtId="2" fontId="2" fillId="0" borderId="3" xfId="0" applyNumberFormat="1" applyFont="1" applyBorder="1" applyAlignment="1"/>
    <xf numFmtId="2" fontId="2" fillId="0" borderId="3" xfId="0" applyNumberFormat="1" applyFont="1" applyBorder="1" applyAlignment="1">
      <alignment horizontal="left"/>
    </xf>
    <xf numFmtId="2" fontId="2" fillId="0" borderId="2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0" fillId="0" borderId="1" xfId="1" applyFont="1" applyBorder="1"/>
    <xf numFmtId="0" fontId="0" fillId="3" borderId="1" xfId="0" applyFill="1" applyBorder="1"/>
    <xf numFmtId="0" fontId="0" fillId="6" borderId="1" xfId="0" applyFill="1" applyBorder="1"/>
    <xf numFmtId="0" fontId="0" fillId="10" borderId="1" xfId="0" applyFill="1" applyBorder="1"/>
    <xf numFmtId="0" fontId="0" fillId="7" borderId="1" xfId="0" applyFill="1" applyBorder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/>
    <xf numFmtId="0" fontId="3" fillId="0" borderId="12" xfId="0" applyFont="1" applyBorder="1"/>
    <xf numFmtId="0" fontId="3" fillId="0" borderId="11" xfId="0" applyFont="1" applyBorder="1"/>
    <xf numFmtId="0" fontId="3" fillId="2" borderId="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0" borderId="15" xfId="0" applyBorder="1"/>
    <xf numFmtId="0" fontId="4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0" fillId="0" borderId="8" xfId="0" applyBorder="1"/>
    <xf numFmtId="14" fontId="4" fillId="5" borderId="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2" fontId="4" fillId="0" borderId="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0" fillId="0" borderId="9" xfId="0" applyBorder="1"/>
    <xf numFmtId="0" fontId="4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10" xfId="0" applyBorder="1"/>
    <xf numFmtId="0" fontId="4" fillId="5" borderId="13" xfId="0" applyFont="1" applyFill="1" applyBorder="1" applyAlignment="1">
      <alignment horizontal="center" vertical="center" wrapText="1"/>
    </xf>
    <xf numFmtId="0" fontId="0" fillId="0" borderId="7" xfId="0" applyBorder="1"/>
    <xf numFmtId="2" fontId="2" fillId="0" borderId="3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workbookViewId="0">
      <selection activeCell="B5" sqref="B5"/>
    </sheetView>
  </sheetViews>
  <sheetFormatPr defaultRowHeight="12.5"/>
  <cols>
    <col min="2" max="2" width="14.453125" customWidth="1"/>
    <col min="3" max="3" width="26.54296875" customWidth="1"/>
    <col min="4" max="4" width="10.81640625" customWidth="1"/>
    <col min="5" max="5" width="13.26953125" customWidth="1"/>
  </cols>
  <sheetData>
    <row r="2" spans="1:6" ht="13">
      <c r="A2" s="90" t="s">
        <v>41</v>
      </c>
      <c r="B2" s="91"/>
      <c r="C2" s="91"/>
      <c r="D2" s="91"/>
      <c r="E2" s="91"/>
      <c r="F2" s="92"/>
    </row>
    <row r="3" spans="1:6" ht="12.75" customHeight="1">
      <c r="A3" s="32" t="s">
        <v>12</v>
      </c>
      <c r="B3" s="93" t="s">
        <v>39</v>
      </c>
      <c r="C3" s="84" t="s">
        <v>28</v>
      </c>
      <c r="D3" s="85"/>
      <c r="E3" s="86" t="s">
        <v>27</v>
      </c>
      <c r="F3" s="85"/>
    </row>
    <row r="4" spans="1:6">
      <c r="A4" s="34"/>
      <c r="B4" s="94"/>
      <c r="C4" s="87" t="s">
        <v>38</v>
      </c>
      <c r="D4" s="88"/>
      <c r="E4" s="89">
        <v>42155</v>
      </c>
      <c r="F4" s="88"/>
    </row>
    <row r="5" spans="1:6">
      <c r="A5" s="5" t="s">
        <v>13</v>
      </c>
      <c r="B5" s="14">
        <v>274.97000000000003</v>
      </c>
      <c r="C5" s="82">
        <f>B5-(B5*0.1)</f>
        <v>247.47300000000001</v>
      </c>
      <c r="D5" s="83"/>
      <c r="E5" s="82">
        <f>B5/5*1.03</f>
        <v>56.643820000000005</v>
      </c>
      <c r="F5" s="83"/>
    </row>
    <row r="6" spans="1:6">
      <c r="A6" s="7" t="s">
        <v>14</v>
      </c>
      <c r="B6" s="14">
        <v>189.05</v>
      </c>
      <c r="C6" s="82">
        <f t="shared" ref="C6:C8" si="0">B6-(B6*0.1)</f>
        <v>170.14500000000001</v>
      </c>
      <c r="D6" s="83"/>
      <c r="E6" s="82">
        <f t="shared" ref="E6:E8" si="1">B6/5*1.03</f>
        <v>38.944300000000005</v>
      </c>
      <c r="F6" s="83"/>
    </row>
    <row r="7" spans="1:6">
      <c r="A7" s="6" t="s">
        <v>15</v>
      </c>
      <c r="B7" s="14">
        <v>158.96</v>
      </c>
      <c r="C7" s="82">
        <f t="shared" si="0"/>
        <v>143.06400000000002</v>
      </c>
      <c r="D7" s="83"/>
      <c r="E7" s="82">
        <f t="shared" si="1"/>
        <v>32.745760000000004</v>
      </c>
      <c r="F7" s="83"/>
    </row>
    <row r="8" spans="1:6">
      <c r="A8" s="17" t="s">
        <v>34</v>
      </c>
      <c r="B8" s="14">
        <v>274.97000000000003</v>
      </c>
      <c r="C8" s="82">
        <f t="shared" si="0"/>
        <v>247.47300000000001</v>
      </c>
      <c r="D8" s="83"/>
      <c r="E8" s="82">
        <f t="shared" si="1"/>
        <v>56.643820000000005</v>
      </c>
      <c r="F8" s="83"/>
    </row>
    <row r="11" spans="1:6">
      <c r="A11" s="75" t="s">
        <v>23</v>
      </c>
      <c r="B11" s="76"/>
      <c r="C11" s="76"/>
      <c r="D11" s="76"/>
      <c r="E11" s="77"/>
    </row>
    <row r="12" spans="1:6">
      <c r="A12" s="81" t="s">
        <v>20</v>
      </c>
      <c r="B12" s="81"/>
      <c r="C12" s="81"/>
      <c r="D12" s="81"/>
      <c r="E12" s="81"/>
    </row>
    <row r="13" spans="1:6">
      <c r="A13" s="15" t="s">
        <v>7</v>
      </c>
    </row>
    <row r="14" spans="1:6">
      <c r="A14" s="12">
        <v>185</v>
      </c>
    </row>
    <row r="16" spans="1:6">
      <c r="A16" s="81" t="s">
        <v>35</v>
      </c>
      <c r="B16" s="81"/>
      <c r="C16" s="81"/>
      <c r="D16" s="81"/>
      <c r="E16" s="81"/>
    </row>
    <row r="17" spans="1:5">
      <c r="A17" s="15" t="s">
        <v>7</v>
      </c>
    </row>
    <row r="18" spans="1:5">
      <c r="A18" s="12">
        <v>130</v>
      </c>
    </row>
    <row r="20" spans="1:5">
      <c r="A20" s="81" t="s">
        <v>22</v>
      </c>
      <c r="B20" s="81"/>
      <c r="C20" s="81"/>
      <c r="D20" s="81"/>
      <c r="E20" s="81"/>
    </row>
    <row r="21" spans="1:5">
      <c r="A21" s="15" t="s">
        <v>7</v>
      </c>
    </row>
    <row r="22" spans="1:5">
      <c r="A22" s="12">
        <v>115</v>
      </c>
    </row>
    <row r="24" spans="1:5">
      <c r="A24" s="72" t="s">
        <v>21</v>
      </c>
      <c r="B24" s="73"/>
      <c r="C24" s="73"/>
      <c r="D24" s="73"/>
      <c r="E24" s="74"/>
    </row>
    <row r="25" spans="1:5">
      <c r="A25" s="72" t="s">
        <v>36</v>
      </c>
      <c r="B25" s="73"/>
      <c r="C25" s="73"/>
      <c r="D25" s="73"/>
      <c r="E25" s="74"/>
    </row>
    <row r="26" spans="1:5">
      <c r="A26" s="15" t="s">
        <v>7</v>
      </c>
    </row>
    <row r="27" spans="1:5">
      <c r="A27" s="12">
        <v>123</v>
      </c>
    </row>
    <row r="29" spans="1:5" ht="13">
      <c r="A29" s="78" t="s">
        <v>40</v>
      </c>
      <c r="B29" s="79"/>
      <c r="C29" s="79"/>
      <c r="D29" s="79"/>
      <c r="E29" s="80"/>
    </row>
    <row r="30" spans="1:5">
      <c r="A30" s="35">
        <v>85</v>
      </c>
    </row>
    <row r="32" spans="1:5">
      <c r="A32" s="75" t="s">
        <v>10</v>
      </c>
      <c r="B32" s="76"/>
      <c r="C32" s="77"/>
      <c r="D32" s="75" t="s">
        <v>16</v>
      </c>
      <c r="E32" s="77"/>
    </row>
    <row r="33" spans="1:5">
      <c r="A33" s="59" t="s">
        <v>5</v>
      </c>
      <c r="B33" s="60"/>
      <c r="C33" s="61"/>
      <c r="D33" s="36" t="s">
        <v>42</v>
      </c>
      <c r="E33" s="33"/>
    </row>
    <row r="34" spans="1:5">
      <c r="A34" s="1" t="s">
        <v>19</v>
      </c>
      <c r="B34" s="1"/>
      <c r="C34" s="1"/>
      <c r="D34" s="37" t="s">
        <v>43</v>
      </c>
      <c r="E34" s="30"/>
    </row>
    <row r="35" spans="1:5">
      <c r="A35" s="65" t="s">
        <v>8</v>
      </c>
      <c r="B35" s="66"/>
      <c r="C35" s="67"/>
      <c r="D35" s="38" t="s">
        <v>44</v>
      </c>
      <c r="E35" s="31"/>
    </row>
    <row r="36" spans="1:5">
      <c r="A36" s="68" t="s">
        <v>9</v>
      </c>
      <c r="B36" s="69"/>
      <c r="C36" s="70"/>
      <c r="D36" s="39" t="s">
        <v>45</v>
      </c>
      <c r="E36" s="31"/>
    </row>
    <row r="37" spans="1:5">
      <c r="A37" s="71" t="s">
        <v>29</v>
      </c>
      <c r="B37" s="66"/>
      <c r="C37" s="67"/>
      <c r="D37" s="40" t="s">
        <v>46</v>
      </c>
      <c r="E37" s="10"/>
    </row>
    <row r="38" spans="1:5">
      <c r="A38" s="53" t="s">
        <v>31</v>
      </c>
      <c r="B38" s="54"/>
      <c r="C38" s="55"/>
      <c r="D38" s="41">
        <v>66</v>
      </c>
      <c r="E38" s="4"/>
    </row>
    <row r="39" spans="1:5">
      <c r="A39" s="59" t="s">
        <v>24</v>
      </c>
      <c r="B39" s="60"/>
      <c r="C39" s="61"/>
      <c r="D39" s="42">
        <v>85</v>
      </c>
      <c r="E39" s="10"/>
    </row>
    <row r="40" spans="1:5">
      <c r="A40" s="56" t="s">
        <v>33</v>
      </c>
      <c r="B40" s="57"/>
      <c r="C40" s="58"/>
      <c r="D40" s="41">
        <v>66</v>
      </c>
      <c r="E40" s="10"/>
    </row>
    <row r="41" spans="1:5">
      <c r="A41" s="59" t="s">
        <v>6</v>
      </c>
      <c r="B41" s="60"/>
      <c r="C41" s="61"/>
      <c r="D41" s="45" t="s">
        <v>42</v>
      </c>
      <c r="E41" s="10"/>
    </row>
    <row r="42" spans="1:5">
      <c r="A42" s="59" t="s">
        <v>25</v>
      </c>
      <c r="B42" s="60"/>
      <c r="C42" s="61"/>
      <c r="D42" s="43">
        <v>18</v>
      </c>
      <c r="E42" s="10"/>
    </row>
    <row r="43" spans="1:5">
      <c r="A43" s="59" t="s">
        <v>17</v>
      </c>
      <c r="B43" s="60"/>
      <c r="C43" s="61"/>
      <c r="D43" s="44">
        <v>300</v>
      </c>
      <c r="E43" s="10"/>
    </row>
    <row r="44" spans="1:5">
      <c r="A44" s="59" t="s">
        <v>18</v>
      </c>
      <c r="B44" s="60"/>
      <c r="C44" s="61"/>
      <c r="D44" s="41">
        <v>168.98</v>
      </c>
      <c r="E44" s="10"/>
    </row>
    <row r="45" spans="1:5">
      <c r="A45" s="62" t="s">
        <v>26</v>
      </c>
      <c r="B45" s="63"/>
      <c r="C45" s="64"/>
      <c r="D45" s="43">
        <v>11.27</v>
      </c>
      <c r="E45" s="10"/>
    </row>
  </sheetData>
  <mergeCells count="35">
    <mergeCell ref="C3:D3"/>
    <mergeCell ref="E3:F3"/>
    <mergeCell ref="C4:D4"/>
    <mergeCell ref="E4:F4"/>
    <mergeCell ref="A2:F2"/>
    <mergeCell ref="B3:B4"/>
    <mergeCell ref="A11:E11"/>
    <mergeCell ref="A12:E12"/>
    <mergeCell ref="A16:E16"/>
    <mergeCell ref="A20:E20"/>
    <mergeCell ref="C5:D5"/>
    <mergeCell ref="E5:F5"/>
    <mergeCell ref="C6:D6"/>
    <mergeCell ref="E6:F6"/>
    <mergeCell ref="C7:D7"/>
    <mergeCell ref="E7:F7"/>
    <mergeCell ref="C8:D8"/>
    <mergeCell ref="E8:F8"/>
    <mergeCell ref="A24:E24"/>
    <mergeCell ref="A25:E25"/>
    <mergeCell ref="A32:C32"/>
    <mergeCell ref="D32:E32"/>
    <mergeCell ref="A33:C33"/>
    <mergeCell ref="A29:E29"/>
    <mergeCell ref="A38:C38"/>
    <mergeCell ref="A40:C40"/>
    <mergeCell ref="A41:C41"/>
    <mergeCell ref="A45:C45"/>
    <mergeCell ref="A35:C35"/>
    <mergeCell ref="A36:C36"/>
    <mergeCell ref="A37:C37"/>
    <mergeCell ref="A39:C39"/>
    <mergeCell ref="A43:C43"/>
    <mergeCell ref="A44:C44"/>
    <mergeCell ref="A42:C42"/>
  </mergeCells>
  <pageMargins left="0.23622047244094491" right="0.23622047244094491" top="0.47244094488188981" bottom="0.4724409448818898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19" workbookViewId="0">
      <selection activeCell="F40" sqref="F40"/>
    </sheetView>
  </sheetViews>
  <sheetFormatPr defaultRowHeight="12.5"/>
  <cols>
    <col min="2" max="2" width="19.26953125" customWidth="1"/>
    <col min="4" max="4" width="9.81640625" customWidth="1"/>
    <col min="5" max="5" width="12.54296875" customWidth="1"/>
    <col min="6" max="6" width="3.81640625" customWidth="1"/>
    <col min="9" max="9" width="26.54296875" customWidth="1"/>
    <col min="10" max="10" width="10.81640625" customWidth="1"/>
    <col min="11" max="11" width="14.81640625" customWidth="1"/>
  </cols>
  <sheetData>
    <row r="1" spans="1:11" ht="12.75" customHeight="1">
      <c r="A1" s="75" t="s">
        <v>23</v>
      </c>
      <c r="B1" s="76"/>
      <c r="C1" s="76"/>
      <c r="D1" s="76"/>
      <c r="E1" s="77"/>
      <c r="G1" s="99" t="s">
        <v>21</v>
      </c>
      <c r="H1" s="100"/>
      <c r="I1" s="100"/>
      <c r="J1" s="100"/>
      <c r="K1" s="101"/>
    </row>
    <row r="2" spans="1:11">
      <c r="A2" s="3"/>
      <c r="B2" s="15" t="s">
        <v>3</v>
      </c>
      <c r="C2" s="15" t="s">
        <v>7</v>
      </c>
      <c r="D2" s="15" t="s">
        <v>32</v>
      </c>
      <c r="E2" s="15" t="s">
        <v>4</v>
      </c>
      <c r="G2" s="1"/>
      <c r="H2" s="13" t="s">
        <v>3</v>
      </c>
      <c r="I2" s="13" t="s">
        <v>7</v>
      </c>
      <c r="J2" s="13" t="s">
        <v>32</v>
      </c>
      <c r="K2" s="14" t="s">
        <v>4</v>
      </c>
    </row>
    <row r="3" spans="1:11">
      <c r="A3" s="5" t="s">
        <v>0</v>
      </c>
      <c r="B3" s="12">
        <f>B32</f>
        <v>274.97000000000003</v>
      </c>
      <c r="C3" s="12">
        <f>'Dados internos'!A14</f>
        <v>185</v>
      </c>
      <c r="D3" s="12">
        <f>'Dados internos'!A30</f>
        <v>85</v>
      </c>
      <c r="E3" s="14">
        <f>SUM(B3:D3)</f>
        <v>544.97</v>
      </c>
      <c r="G3" s="5" t="s">
        <v>0</v>
      </c>
      <c r="H3" s="12">
        <f>B32</f>
        <v>274.97000000000003</v>
      </c>
      <c r="I3" s="12">
        <f>'Dados internos'!A27</f>
        <v>123</v>
      </c>
      <c r="J3" s="12">
        <f>D3</f>
        <v>85</v>
      </c>
      <c r="K3" s="14">
        <f>SUM(H3:J3)</f>
        <v>482.97</v>
      </c>
    </row>
    <row r="4" spans="1:11">
      <c r="A4" s="7" t="s">
        <v>1</v>
      </c>
      <c r="B4" s="12">
        <f>B33</f>
        <v>189.05</v>
      </c>
      <c r="C4" s="12">
        <f>C3</f>
        <v>185</v>
      </c>
      <c r="D4" s="12">
        <f>D3</f>
        <v>85</v>
      </c>
      <c r="E4" s="14">
        <f>SUM(B4:D4)</f>
        <v>459.05</v>
      </c>
      <c r="G4" s="7" t="s">
        <v>1</v>
      </c>
      <c r="H4" s="12">
        <f>B33</f>
        <v>189.05</v>
      </c>
      <c r="I4" s="12">
        <f>I3</f>
        <v>123</v>
      </c>
      <c r="J4" s="12">
        <f>D3</f>
        <v>85</v>
      </c>
      <c r="K4" s="14">
        <f>SUM(H4:J4)</f>
        <v>397.05</v>
      </c>
    </row>
    <row r="5" spans="1:11">
      <c r="A5" s="6" t="s">
        <v>2</v>
      </c>
      <c r="B5" s="12">
        <f>B34</f>
        <v>158.96</v>
      </c>
      <c r="C5" s="12">
        <f>C3</f>
        <v>185</v>
      </c>
      <c r="D5" s="12">
        <f>D3</f>
        <v>85</v>
      </c>
      <c r="E5" s="14">
        <f>SUM(B5:D5)</f>
        <v>428.96000000000004</v>
      </c>
      <c r="G5" s="6" t="s">
        <v>2</v>
      </c>
      <c r="H5" s="12">
        <f>B34</f>
        <v>158.96</v>
      </c>
      <c r="I5" s="12">
        <f>I3</f>
        <v>123</v>
      </c>
      <c r="J5" s="12">
        <f>D3</f>
        <v>85</v>
      </c>
      <c r="K5" s="14">
        <f>SUM(H5:J5)</f>
        <v>366.96000000000004</v>
      </c>
    </row>
    <row r="6" spans="1:11">
      <c r="A6" s="17" t="s">
        <v>34</v>
      </c>
      <c r="B6" s="12">
        <f>B32</f>
        <v>274.97000000000003</v>
      </c>
      <c r="C6" s="12">
        <f>C3</f>
        <v>185</v>
      </c>
      <c r="D6" s="12">
        <f>D3</f>
        <v>85</v>
      </c>
      <c r="E6" s="14">
        <f>SUM(B6:D6)</f>
        <v>544.97</v>
      </c>
    </row>
    <row r="8" spans="1:11">
      <c r="A8" s="81" t="s">
        <v>20</v>
      </c>
      <c r="B8" s="81"/>
      <c r="C8" s="81"/>
      <c r="D8" s="81"/>
      <c r="E8" s="81"/>
      <c r="G8" s="99" t="s">
        <v>36</v>
      </c>
      <c r="H8" s="100"/>
      <c r="I8" s="100"/>
      <c r="J8" s="100"/>
      <c r="K8" s="101"/>
    </row>
    <row r="9" spans="1:11">
      <c r="A9" s="1"/>
      <c r="B9" s="13" t="s">
        <v>3</v>
      </c>
      <c r="C9" s="13" t="s">
        <v>7</v>
      </c>
      <c r="D9" s="15" t="s">
        <v>32</v>
      </c>
      <c r="E9" s="13" t="s">
        <v>4</v>
      </c>
      <c r="G9" s="1"/>
      <c r="H9" s="13" t="s">
        <v>3</v>
      </c>
      <c r="I9" s="13" t="s">
        <v>7</v>
      </c>
      <c r="J9" s="13" t="s">
        <v>32</v>
      </c>
      <c r="K9" s="12" t="s">
        <v>4</v>
      </c>
    </row>
    <row r="10" spans="1:11">
      <c r="A10" s="5" t="s">
        <v>0</v>
      </c>
      <c r="B10" s="12">
        <f>B32-(B32*0.1)</f>
        <v>247.47300000000001</v>
      </c>
      <c r="C10" s="12">
        <f>C3</f>
        <v>185</v>
      </c>
      <c r="D10" s="12">
        <f>D3</f>
        <v>85</v>
      </c>
      <c r="E10" s="14">
        <f>SUM(B10:D10)</f>
        <v>517.47299999999996</v>
      </c>
      <c r="G10" s="5" t="s">
        <v>0</v>
      </c>
      <c r="H10" s="12">
        <f>B10</f>
        <v>247.47300000000001</v>
      </c>
      <c r="I10" s="12">
        <f>I3</f>
        <v>123</v>
      </c>
      <c r="J10" s="12">
        <f>D3</f>
        <v>85</v>
      </c>
      <c r="K10" s="14">
        <f>SUM(H10:J10)</f>
        <v>455.47300000000001</v>
      </c>
    </row>
    <row r="11" spans="1:11">
      <c r="A11" s="7" t="s">
        <v>1</v>
      </c>
      <c r="B11" s="12">
        <f>B33-(B33*0.1)</f>
        <v>170.14500000000001</v>
      </c>
      <c r="C11" s="12">
        <f>C3</f>
        <v>185</v>
      </c>
      <c r="D11" s="29">
        <f>D3</f>
        <v>85</v>
      </c>
      <c r="E11" s="14">
        <f>SUM(B11:D11)</f>
        <v>440.14499999999998</v>
      </c>
      <c r="G11" s="7" t="s">
        <v>1</v>
      </c>
      <c r="H11" s="12">
        <f>B11</f>
        <v>170.14500000000001</v>
      </c>
      <c r="I11" s="12">
        <f>I3</f>
        <v>123</v>
      </c>
      <c r="J11" s="12">
        <f>D3</f>
        <v>85</v>
      </c>
      <c r="K11" s="14">
        <f>SUM(H11:J11)</f>
        <v>378.14499999999998</v>
      </c>
    </row>
    <row r="12" spans="1:11">
      <c r="A12" s="6" t="s">
        <v>2</v>
      </c>
      <c r="B12" s="12">
        <f>B34-(B34*0.1)</f>
        <v>143.06400000000002</v>
      </c>
      <c r="C12" s="12">
        <f>C3</f>
        <v>185</v>
      </c>
      <c r="D12" s="12">
        <f>D3</f>
        <v>85</v>
      </c>
      <c r="E12" s="14">
        <f>SUM(B12:D12)</f>
        <v>413.06400000000002</v>
      </c>
      <c r="G12" s="6" t="s">
        <v>2</v>
      </c>
      <c r="H12" s="12">
        <f>B12</f>
        <v>143.06400000000002</v>
      </c>
      <c r="I12" s="12">
        <f>I3</f>
        <v>123</v>
      </c>
      <c r="J12" s="12">
        <f>D3</f>
        <v>85</v>
      </c>
      <c r="K12" s="14">
        <f>SUM(H12:J12)</f>
        <v>351.06400000000002</v>
      </c>
    </row>
    <row r="13" spans="1:11">
      <c r="A13" s="17" t="s">
        <v>34</v>
      </c>
      <c r="B13" s="12">
        <f>B35-(B35*0.1)</f>
        <v>247.47300000000001</v>
      </c>
      <c r="C13" s="12">
        <f>C3</f>
        <v>185</v>
      </c>
      <c r="D13" s="12">
        <f>D3</f>
        <v>85</v>
      </c>
      <c r="E13" s="14">
        <f>SUM(B13:D13)</f>
        <v>517.47299999999996</v>
      </c>
    </row>
    <row r="15" spans="1:11">
      <c r="A15" s="81" t="s">
        <v>35</v>
      </c>
      <c r="B15" s="81"/>
      <c r="C15" s="81"/>
      <c r="D15" s="81"/>
      <c r="E15" s="81"/>
      <c r="G15" s="75" t="s">
        <v>10</v>
      </c>
      <c r="H15" s="76"/>
      <c r="I15" s="77"/>
      <c r="J15" s="75" t="s">
        <v>16</v>
      </c>
      <c r="K15" s="77"/>
    </row>
    <row r="16" spans="1:11">
      <c r="A16" s="1"/>
      <c r="B16" s="13" t="s">
        <v>3</v>
      </c>
      <c r="C16" s="13" t="s">
        <v>7</v>
      </c>
      <c r="D16" s="15" t="s">
        <v>32</v>
      </c>
      <c r="E16" s="13" t="s">
        <v>4</v>
      </c>
      <c r="G16" s="59" t="s">
        <v>5</v>
      </c>
      <c r="H16" s="60"/>
      <c r="I16" s="61"/>
      <c r="J16" s="97" t="str">
        <f>'Dados internos'!D33</f>
        <v>ISENTO</v>
      </c>
      <c r="K16" s="98"/>
    </row>
    <row r="17" spans="1:11">
      <c r="A17" s="5" t="s">
        <v>0</v>
      </c>
      <c r="B17" s="12">
        <f>B32</f>
        <v>274.97000000000003</v>
      </c>
      <c r="C17" s="12">
        <f>'Dados internos'!A18</f>
        <v>130</v>
      </c>
      <c r="D17" s="12">
        <f>D3</f>
        <v>85</v>
      </c>
      <c r="E17" s="14">
        <f>SUM(B17:D17)</f>
        <v>489.97</v>
      </c>
      <c r="G17" s="1" t="s">
        <v>19</v>
      </c>
      <c r="H17" s="1"/>
      <c r="I17" s="1"/>
      <c r="J17" s="95" t="str">
        <f>'Dados internos'!D34</f>
        <v>TAXA ISENTO - 85,00 (Carteira)</v>
      </c>
      <c r="K17" s="96"/>
    </row>
    <row r="18" spans="1:11">
      <c r="A18" s="7" t="s">
        <v>1</v>
      </c>
      <c r="B18" s="12">
        <f>B33</f>
        <v>189.05</v>
      </c>
      <c r="C18" s="12">
        <f>C17</f>
        <v>130</v>
      </c>
      <c r="D18" s="12">
        <f>D3</f>
        <v>85</v>
      </c>
      <c r="E18" s="14">
        <f>SUM(B18:D18)</f>
        <v>404.05</v>
      </c>
      <c r="G18" s="65" t="s">
        <v>8</v>
      </c>
      <c r="H18" s="66"/>
      <c r="I18" s="67"/>
      <c r="J18" s="111" t="str">
        <f>'Dados internos'!D35</f>
        <v>R$ 165,00 + R$ 85,00 = R$ 250,00</v>
      </c>
      <c r="K18" s="112"/>
    </row>
    <row r="19" spans="1:11">
      <c r="A19" s="6" t="s">
        <v>2</v>
      </c>
      <c r="B19" s="12">
        <f>B34</f>
        <v>158.96</v>
      </c>
      <c r="C19" s="12">
        <f>C17</f>
        <v>130</v>
      </c>
      <c r="D19" s="12">
        <f>D3</f>
        <v>85</v>
      </c>
      <c r="E19" s="14">
        <f>SUM(B19:D19)</f>
        <v>373.96000000000004</v>
      </c>
      <c r="G19" s="68" t="s">
        <v>9</v>
      </c>
      <c r="H19" s="69"/>
      <c r="I19" s="70"/>
      <c r="J19" s="111" t="str">
        <f>'Dados internos'!D36</f>
        <v>R$ 132,00 + R$ 85,00 = R$ 217,00</v>
      </c>
      <c r="K19" s="112"/>
    </row>
    <row r="20" spans="1:11">
      <c r="A20" s="17" t="s">
        <v>34</v>
      </c>
      <c r="B20" s="12">
        <f>B35</f>
        <v>274.97000000000003</v>
      </c>
      <c r="C20" s="12">
        <f>C17</f>
        <v>130</v>
      </c>
      <c r="D20" s="12">
        <f>D3</f>
        <v>85</v>
      </c>
      <c r="E20" s="14">
        <f>SUM(B20:D20)</f>
        <v>489.97</v>
      </c>
      <c r="G20" s="113" t="s">
        <v>29</v>
      </c>
      <c r="H20" s="114"/>
      <c r="I20" s="115"/>
      <c r="J20" s="23" t="str">
        <f>'Dados internos'!D37</f>
        <v xml:space="preserve"> - </v>
      </c>
      <c r="K20" s="10"/>
    </row>
    <row r="21" spans="1:11">
      <c r="G21" s="62" t="s">
        <v>31</v>
      </c>
      <c r="H21" s="63"/>
      <c r="I21" s="64"/>
      <c r="J21" s="24">
        <f>'Dados internos'!D38</f>
        <v>66</v>
      </c>
      <c r="K21" s="4"/>
    </row>
    <row r="22" spans="1:11">
      <c r="A22" s="81" t="s">
        <v>22</v>
      </c>
      <c r="B22" s="81"/>
      <c r="C22" s="81"/>
      <c r="D22" s="81"/>
      <c r="E22" s="81"/>
      <c r="G22" s="1" t="s">
        <v>24</v>
      </c>
      <c r="H22" s="1"/>
      <c r="I22" s="1"/>
      <c r="J22" s="24">
        <f>'Dados internos'!D39</f>
        <v>85</v>
      </c>
      <c r="K22" s="10"/>
    </row>
    <row r="23" spans="1:11">
      <c r="A23" s="1"/>
      <c r="B23" s="13" t="s">
        <v>3</v>
      </c>
      <c r="C23" s="13" t="s">
        <v>7</v>
      </c>
      <c r="D23" s="15" t="s">
        <v>32</v>
      </c>
      <c r="E23" s="13" t="s">
        <v>4</v>
      </c>
      <c r="G23" s="59" t="s">
        <v>33</v>
      </c>
      <c r="H23" s="60"/>
      <c r="I23" s="61"/>
      <c r="J23" s="24">
        <f>'Dados internos'!D40</f>
        <v>66</v>
      </c>
      <c r="K23" s="10"/>
    </row>
    <row r="24" spans="1:11">
      <c r="A24" s="5" t="s">
        <v>0</v>
      </c>
      <c r="B24" s="12">
        <f>B32</f>
        <v>274.97000000000003</v>
      </c>
      <c r="C24" s="12">
        <f>'Dados internos'!A22</f>
        <v>115</v>
      </c>
      <c r="D24" s="12">
        <f>D3</f>
        <v>85</v>
      </c>
      <c r="E24" s="14">
        <f>SUM(B24:D24)</f>
        <v>474.97</v>
      </c>
      <c r="G24" s="59" t="s">
        <v>6</v>
      </c>
      <c r="H24" s="60"/>
      <c r="I24" s="61"/>
      <c r="J24" s="12" t="str">
        <f>'Dados internos'!D41</f>
        <v>ISENTO</v>
      </c>
      <c r="K24" s="10"/>
    </row>
    <row r="25" spans="1:11">
      <c r="A25" s="7" t="s">
        <v>1</v>
      </c>
      <c r="B25" s="12">
        <f>B33</f>
        <v>189.05</v>
      </c>
      <c r="C25" s="12">
        <f>C24</f>
        <v>115</v>
      </c>
      <c r="D25" s="12">
        <f>D3</f>
        <v>85</v>
      </c>
      <c r="E25" s="14">
        <f>SUM(B25:D25)</f>
        <v>389.05</v>
      </c>
      <c r="G25" s="1" t="s">
        <v>25</v>
      </c>
      <c r="H25" s="1"/>
      <c r="I25" s="1"/>
      <c r="J25" s="12">
        <f>'Dados internos'!D42</f>
        <v>18</v>
      </c>
      <c r="K25" s="10"/>
    </row>
    <row r="26" spans="1:11">
      <c r="A26" s="6" t="s">
        <v>2</v>
      </c>
      <c r="B26" s="12">
        <f>B34</f>
        <v>158.96</v>
      </c>
      <c r="C26" s="12">
        <f>C24</f>
        <v>115</v>
      </c>
      <c r="D26" s="12">
        <f>D3</f>
        <v>85</v>
      </c>
      <c r="E26" s="14">
        <f>SUM(B26:D26)</f>
        <v>358.96000000000004</v>
      </c>
      <c r="G26" s="1" t="s">
        <v>17</v>
      </c>
      <c r="H26" s="1"/>
      <c r="I26" s="1"/>
      <c r="J26" s="12">
        <f>'Dados internos'!D43</f>
        <v>300</v>
      </c>
      <c r="K26" s="10"/>
    </row>
    <row r="27" spans="1:11">
      <c r="A27" s="17" t="s">
        <v>34</v>
      </c>
      <c r="B27" s="12">
        <f>B35</f>
        <v>274.97000000000003</v>
      </c>
      <c r="C27" s="12">
        <f>C24</f>
        <v>115</v>
      </c>
      <c r="D27" s="12">
        <f>D3</f>
        <v>85</v>
      </c>
      <c r="E27" s="14">
        <f>SUM(B27:D27)</f>
        <v>474.97</v>
      </c>
      <c r="G27" s="1" t="s">
        <v>18</v>
      </c>
      <c r="H27" s="1"/>
      <c r="I27" s="1"/>
      <c r="J27" s="24">
        <f>'Dados internos'!D44</f>
        <v>168.98</v>
      </c>
      <c r="K27" s="10"/>
    </row>
    <row r="28" spans="1:11">
      <c r="G28" s="53" t="s">
        <v>26</v>
      </c>
      <c r="H28" s="54"/>
      <c r="I28" s="55"/>
      <c r="J28" s="12">
        <f>'Dados internos'!D45</f>
        <v>11.27</v>
      </c>
      <c r="K28" s="10"/>
    </row>
    <row r="29" spans="1:11" ht="13">
      <c r="A29" s="105" t="s">
        <v>49</v>
      </c>
      <c r="B29" s="105"/>
      <c r="C29" s="105"/>
      <c r="D29" s="105"/>
      <c r="E29" s="105"/>
      <c r="F29" s="106"/>
      <c r="G29" s="21" t="s">
        <v>37</v>
      </c>
      <c r="H29" s="22"/>
      <c r="I29" s="22"/>
      <c r="J29" s="26"/>
      <c r="K29" s="26"/>
    </row>
    <row r="30" spans="1:11" ht="13">
      <c r="A30" s="8" t="s">
        <v>12</v>
      </c>
      <c r="B30" s="118" t="s">
        <v>51</v>
      </c>
      <c r="C30" s="116" t="s">
        <v>28</v>
      </c>
      <c r="D30" s="117"/>
      <c r="E30" s="99" t="s">
        <v>27</v>
      </c>
      <c r="F30" s="109"/>
      <c r="G30" s="18"/>
      <c r="H30" s="20"/>
      <c r="I30" s="19"/>
    </row>
    <row r="31" spans="1:11" ht="13">
      <c r="A31" s="2"/>
      <c r="B31" s="94"/>
      <c r="C31" s="87" t="s">
        <v>38</v>
      </c>
      <c r="D31" s="88"/>
      <c r="E31" s="89" t="s">
        <v>52</v>
      </c>
      <c r="F31" s="119"/>
      <c r="G31" s="27"/>
      <c r="H31" s="19"/>
      <c r="I31" s="19"/>
    </row>
    <row r="32" spans="1:11" ht="13">
      <c r="A32" s="5" t="s">
        <v>13</v>
      </c>
      <c r="B32" s="14">
        <f>'Dados internos'!B5</f>
        <v>274.97000000000003</v>
      </c>
      <c r="C32" s="82">
        <f>'Dados internos'!C5:D5</f>
        <v>247.47300000000001</v>
      </c>
      <c r="D32" s="83"/>
      <c r="E32" s="82">
        <f>'Dados internos'!E5:F5</f>
        <v>56.643820000000005</v>
      </c>
      <c r="F32" s="108"/>
      <c r="G32" s="18"/>
      <c r="H32" s="19"/>
      <c r="I32" s="19"/>
    </row>
    <row r="33" spans="1:10" ht="13">
      <c r="A33" s="7" t="s">
        <v>14</v>
      </c>
      <c r="B33" s="14">
        <f>'Dados internos'!B6</f>
        <v>189.05</v>
      </c>
      <c r="C33" s="103">
        <f>'Dados internos'!C6:D6</f>
        <v>170.14500000000001</v>
      </c>
      <c r="D33" s="107"/>
      <c r="E33" s="103">
        <f>'Dados internos'!E6:F6</f>
        <v>38.944300000000005</v>
      </c>
      <c r="F33" s="104"/>
      <c r="G33" s="18"/>
      <c r="H33" s="19"/>
      <c r="I33" s="19"/>
    </row>
    <row r="34" spans="1:10" ht="13">
      <c r="A34" s="6" t="s">
        <v>15</v>
      </c>
      <c r="B34" s="14">
        <f>'Dados internos'!B7</f>
        <v>158.96</v>
      </c>
      <c r="C34" s="103">
        <f>'Dados internos'!C7:D7</f>
        <v>143.06400000000002</v>
      </c>
      <c r="D34" s="107"/>
      <c r="E34" s="103">
        <f>'Dados internos'!E7:F7</f>
        <v>32.745760000000004</v>
      </c>
      <c r="F34" s="104"/>
      <c r="G34" s="18"/>
      <c r="H34" s="19"/>
      <c r="I34" s="19"/>
    </row>
    <row r="35" spans="1:10" ht="13">
      <c r="A35" s="17" t="s">
        <v>34</v>
      </c>
      <c r="B35" s="14">
        <f>'Dados internos'!B8</f>
        <v>274.97000000000003</v>
      </c>
      <c r="C35" s="103">
        <f>'Dados internos'!C8:D8</f>
        <v>247.47300000000001</v>
      </c>
      <c r="D35" s="107"/>
      <c r="E35" s="103">
        <f>'Dados internos'!E8:F8</f>
        <v>56.643820000000005</v>
      </c>
      <c r="F35" s="107"/>
      <c r="G35" s="25"/>
      <c r="H35" s="19"/>
      <c r="I35" s="19"/>
    </row>
    <row r="36" spans="1:10" ht="31.5" customHeight="1">
      <c r="A36" s="102" t="s">
        <v>50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>
      <c r="A37" s="110" t="s">
        <v>30</v>
      </c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9" t="s">
        <v>11</v>
      </c>
      <c r="B39" s="16" t="s">
        <v>47</v>
      </c>
      <c r="C39" s="16"/>
      <c r="D39" s="2"/>
      <c r="E39" s="2"/>
      <c r="F39" s="2"/>
      <c r="G39" s="2"/>
      <c r="H39" s="2"/>
      <c r="I39" s="2"/>
      <c r="J39" s="2"/>
    </row>
    <row r="40" spans="1:10" ht="13">
      <c r="A40" s="2"/>
      <c r="B40" s="16" t="s">
        <v>48</v>
      </c>
      <c r="C40" s="16"/>
      <c r="D40" s="11"/>
      <c r="E40" s="11"/>
      <c r="F40" s="11"/>
      <c r="G40" s="11"/>
      <c r="H40" s="11"/>
      <c r="I40" s="11"/>
      <c r="J40" s="11"/>
    </row>
  </sheetData>
  <mergeCells count="36">
    <mergeCell ref="A37:J37"/>
    <mergeCell ref="G18:I18"/>
    <mergeCell ref="J18:K18"/>
    <mergeCell ref="G19:I19"/>
    <mergeCell ref="J19:K19"/>
    <mergeCell ref="G20:I20"/>
    <mergeCell ref="A22:E22"/>
    <mergeCell ref="C30:D30"/>
    <mergeCell ref="B30:B31"/>
    <mergeCell ref="C35:D35"/>
    <mergeCell ref="E35:F35"/>
    <mergeCell ref="C33:D33"/>
    <mergeCell ref="E33:F33"/>
    <mergeCell ref="G21:I21"/>
    <mergeCell ref="G24:I24"/>
    <mergeCell ref="E31:F31"/>
    <mergeCell ref="A36:J36"/>
    <mergeCell ref="G28:I28"/>
    <mergeCell ref="E34:F34"/>
    <mergeCell ref="A29:F29"/>
    <mergeCell ref="G23:I23"/>
    <mergeCell ref="C34:D34"/>
    <mergeCell ref="C31:D31"/>
    <mergeCell ref="C32:D32"/>
    <mergeCell ref="E32:F32"/>
    <mergeCell ref="E30:F30"/>
    <mergeCell ref="J17:K17"/>
    <mergeCell ref="G16:I16"/>
    <mergeCell ref="J16:K16"/>
    <mergeCell ref="A1:E1"/>
    <mergeCell ref="A8:E8"/>
    <mergeCell ref="A15:E15"/>
    <mergeCell ref="G1:K1"/>
    <mergeCell ref="G8:K8"/>
    <mergeCell ref="G15:I15"/>
    <mergeCell ref="J15:K15"/>
  </mergeCells>
  <phoneticPr fontId="2" type="noConversion"/>
  <pageMargins left="0.23622047244094491" right="0.23622047244094491" top="0.47244094488188981" bottom="0.47244094488188981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opLeftCell="A13" workbookViewId="0">
      <selection activeCell="E31" sqref="E31:F31"/>
    </sheetView>
  </sheetViews>
  <sheetFormatPr defaultRowHeight="12.5"/>
  <cols>
    <col min="2" max="2" width="19.26953125" customWidth="1"/>
    <col min="4" max="4" width="9.81640625" customWidth="1"/>
    <col min="5" max="5" width="12.54296875" customWidth="1"/>
    <col min="6" max="6" width="3.81640625" customWidth="1"/>
    <col min="9" max="9" width="26.54296875" customWidth="1"/>
    <col min="10" max="10" width="10.81640625" customWidth="1"/>
    <col min="11" max="11" width="14.81640625" customWidth="1"/>
  </cols>
  <sheetData>
    <row r="1" spans="1:11" ht="12.75" customHeight="1">
      <c r="A1" s="75" t="s">
        <v>23</v>
      </c>
      <c r="B1" s="76"/>
      <c r="C1" s="76"/>
      <c r="D1" s="76"/>
      <c r="E1" s="77"/>
      <c r="G1" s="99" t="s">
        <v>21</v>
      </c>
      <c r="H1" s="100"/>
      <c r="I1" s="100"/>
      <c r="J1" s="100"/>
      <c r="K1" s="101"/>
    </row>
    <row r="2" spans="1:11">
      <c r="A2" s="3"/>
      <c r="B2" s="15" t="s">
        <v>3</v>
      </c>
      <c r="C2" s="15" t="s">
        <v>7</v>
      </c>
      <c r="D2" s="15" t="s">
        <v>32</v>
      </c>
      <c r="E2" s="15" t="s">
        <v>4</v>
      </c>
      <c r="G2" s="1"/>
      <c r="H2" s="13" t="s">
        <v>3</v>
      </c>
      <c r="I2" s="13" t="s">
        <v>7</v>
      </c>
      <c r="J2" s="13" t="s">
        <v>32</v>
      </c>
      <c r="K2" s="14" t="s">
        <v>4</v>
      </c>
    </row>
    <row r="3" spans="1:11">
      <c r="A3" s="5" t="s">
        <v>0</v>
      </c>
      <c r="B3" s="12">
        <v>300.13</v>
      </c>
      <c r="C3" s="12">
        <v>203</v>
      </c>
      <c r="D3" s="12">
        <f>'Dados internos'!A30</f>
        <v>85</v>
      </c>
      <c r="E3" s="14">
        <f>SUM(B3:D3)</f>
        <v>588.13</v>
      </c>
      <c r="G3" s="5" t="s">
        <v>0</v>
      </c>
      <c r="H3" s="12">
        <f>B3</f>
        <v>300.13</v>
      </c>
      <c r="I3" s="12">
        <v>135</v>
      </c>
      <c r="J3" s="12">
        <f>D3</f>
        <v>85</v>
      </c>
      <c r="K3" s="14">
        <f>SUM(H3:J3)</f>
        <v>520.13</v>
      </c>
    </row>
    <row r="4" spans="1:11">
      <c r="A4" s="7" t="s">
        <v>1</v>
      </c>
      <c r="B4" s="12">
        <v>206.35</v>
      </c>
      <c r="C4" s="12">
        <f>C3</f>
        <v>203</v>
      </c>
      <c r="D4" s="12">
        <f>D3</f>
        <v>85</v>
      </c>
      <c r="E4" s="14">
        <f>SUM(B4:D4)</f>
        <v>494.35</v>
      </c>
      <c r="G4" s="7" t="s">
        <v>1</v>
      </c>
      <c r="H4" s="12">
        <f>B4</f>
        <v>206.35</v>
      </c>
      <c r="I4" s="12">
        <f>I3</f>
        <v>135</v>
      </c>
      <c r="J4" s="12">
        <f>D3</f>
        <v>85</v>
      </c>
      <c r="K4" s="14">
        <f>SUM(H4:J4)</f>
        <v>426.35</v>
      </c>
    </row>
    <row r="5" spans="1:11">
      <c r="A5" s="6" t="s">
        <v>2</v>
      </c>
      <c r="B5" s="12">
        <v>173.5</v>
      </c>
      <c r="C5" s="12">
        <f>C3</f>
        <v>203</v>
      </c>
      <c r="D5" s="12">
        <f>D3</f>
        <v>85</v>
      </c>
      <c r="E5" s="14">
        <f>SUM(B5:D5)</f>
        <v>461.5</v>
      </c>
      <c r="G5" s="6" t="s">
        <v>2</v>
      </c>
      <c r="H5" s="12">
        <f>B5</f>
        <v>173.5</v>
      </c>
      <c r="I5" s="12">
        <f>I3</f>
        <v>135</v>
      </c>
      <c r="J5" s="12">
        <f>D3</f>
        <v>85</v>
      </c>
      <c r="K5" s="14">
        <f>SUM(H5:J5)</f>
        <v>393.5</v>
      </c>
    </row>
    <row r="6" spans="1:11">
      <c r="A6" s="17" t="s">
        <v>34</v>
      </c>
      <c r="B6" s="12">
        <v>285.12</v>
      </c>
      <c r="C6" s="12">
        <f>C3</f>
        <v>203</v>
      </c>
      <c r="D6" s="12">
        <f>D3</f>
        <v>85</v>
      </c>
      <c r="E6" s="14">
        <f>SUM(B6:D6)</f>
        <v>573.12</v>
      </c>
    </row>
    <row r="8" spans="1:11">
      <c r="A8" s="81" t="s">
        <v>20</v>
      </c>
      <c r="B8" s="81"/>
      <c r="C8" s="81"/>
      <c r="D8" s="81"/>
      <c r="E8" s="81"/>
      <c r="G8" s="99" t="s">
        <v>36</v>
      </c>
      <c r="H8" s="100"/>
      <c r="I8" s="100"/>
      <c r="J8" s="100"/>
      <c r="K8" s="101"/>
    </row>
    <row r="9" spans="1:11">
      <c r="A9" s="1"/>
      <c r="B9" s="13" t="s">
        <v>3</v>
      </c>
      <c r="C9" s="13" t="s">
        <v>7</v>
      </c>
      <c r="D9" s="15" t="s">
        <v>32</v>
      </c>
      <c r="E9" s="13" t="s">
        <v>4</v>
      </c>
      <c r="G9" s="1"/>
      <c r="H9" s="13" t="s">
        <v>3</v>
      </c>
      <c r="I9" s="13" t="s">
        <v>7</v>
      </c>
      <c r="J9" s="13" t="s">
        <v>32</v>
      </c>
      <c r="K9" s="12" t="s">
        <v>4</v>
      </c>
    </row>
    <row r="10" spans="1:11">
      <c r="A10" s="5" t="s">
        <v>0</v>
      </c>
      <c r="B10" s="12">
        <v>270.12</v>
      </c>
      <c r="C10" s="12">
        <f>C3</f>
        <v>203</v>
      </c>
      <c r="D10" s="12">
        <f>D3</f>
        <v>85</v>
      </c>
      <c r="E10" s="14">
        <f>SUM(B10:D10)</f>
        <v>558.12</v>
      </c>
      <c r="G10" s="5" t="s">
        <v>0</v>
      </c>
      <c r="H10" s="12">
        <f>B10</f>
        <v>270.12</v>
      </c>
      <c r="I10" s="12">
        <f>I3</f>
        <v>135</v>
      </c>
      <c r="J10" s="12">
        <f>D3</f>
        <v>85</v>
      </c>
      <c r="K10" s="14">
        <f>SUM(H10:J10)</f>
        <v>490.12</v>
      </c>
    </row>
    <row r="11" spans="1:11">
      <c r="A11" s="7" t="s">
        <v>1</v>
      </c>
      <c r="B11" s="12">
        <v>185.71</v>
      </c>
      <c r="C11" s="12">
        <f>C3</f>
        <v>203</v>
      </c>
      <c r="D11" s="12">
        <f>D3</f>
        <v>85</v>
      </c>
      <c r="E11" s="14">
        <f>SUM(B11:D11)</f>
        <v>473.71000000000004</v>
      </c>
      <c r="G11" s="7" t="s">
        <v>1</v>
      </c>
      <c r="H11" s="12">
        <f>B11</f>
        <v>185.71</v>
      </c>
      <c r="I11" s="12">
        <f>I3</f>
        <v>135</v>
      </c>
      <c r="J11" s="12">
        <f>D3</f>
        <v>85</v>
      </c>
      <c r="K11" s="14">
        <f>SUM(H11:J11)</f>
        <v>405.71000000000004</v>
      </c>
    </row>
    <row r="12" spans="1:11">
      <c r="A12" s="6" t="s">
        <v>2</v>
      </c>
      <c r="B12" s="12">
        <v>156.15</v>
      </c>
      <c r="C12" s="12">
        <f>C3</f>
        <v>203</v>
      </c>
      <c r="D12" s="12">
        <f>D3</f>
        <v>85</v>
      </c>
      <c r="E12" s="14">
        <f>SUM(B12:D12)</f>
        <v>444.15</v>
      </c>
      <c r="G12" s="6" t="s">
        <v>2</v>
      </c>
      <c r="H12" s="12">
        <f>B12</f>
        <v>156.15</v>
      </c>
      <c r="I12" s="12">
        <f>I3</f>
        <v>135</v>
      </c>
      <c r="J12" s="12">
        <f>D3</f>
        <v>85</v>
      </c>
      <c r="K12" s="14">
        <f>SUM(H12:J12)</f>
        <v>376.15</v>
      </c>
    </row>
    <row r="13" spans="1:11">
      <c r="A13" s="17" t="s">
        <v>34</v>
      </c>
      <c r="B13" s="12">
        <v>256.61</v>
      </c>
      <c r="C13" s="12">
        <f>C3</f>
        <v>203</v>
      </c>
      <c r="D13" s="12">
        <f>D3</f>
        <v>85</v>
      </c>
      <c r="E13" s="14">
        <f>SUM(B13:D13)</f>
        <v>544.61</v>
      </c>
    </row>
    <row r="15" spans="1:11">
      <c r="A15" s="81" t="s">
        <v>35</v>
      </c>
      <c r="B15" s="81"/>
      <c r="C15" s="81"/>
      <c r="D15" s="81"/>
      <c r="E15" s="81"/>
      <c r="G15" s="75" t="s">
        <v>10</v>
      </c>
      <c r="H15" s="76"/>
      <c r="I15" s="77"/>
      <c r="J15" s="75" t="s">
        <v>16</v>
      </c>
      <c r="K15" s="77"/>
    </row>
    <row r="16" spans="1:11">
      <c r="A16" s="1"/>
      <c r="B16" s="13" t="s">
        <v>3</v>
      </c>
      <c r="C16" s="13" t="s">
        <v>7</v>
      </c>
      <c r="D16" s="15" t="s">
        <v>32</v>
      </c>
      <c r="E16" s="13" t="s">
        <v>4</v>
      </c>
      <c r="G16" s="59" t="s">
        <v>5</v>
      </c>
      <c r="H16" s="60"/>
      <c r="I16" s="61"/>
      <c r="J16" s="97" t="str">
        <f>'Dados internos'!D33</f>
        <v>ISENTO</v>
      </c>
      <c r="K16" s="98"/>
    </row>
    <row r="17" spans="1:11">
      <c r="A17" s="5" t="s">
        <v>0</v>
      </c>
      <c r="B17" s="12">
        <f>B3</f>
        <v>300.13</v>
      </c>
      <c r="C17" s="12">
        <v>145</v>
      </c>
      <c r="D17" s="12">
        <f>D3</f>
        <v>85</v>
      </c>
      <c r="E17" s="14">
        <f>SUM(B17:D17)</f>
        <v>530.13</v>
      </c>
      <c r="G17" s="1" t="s">
        <v>19</v>
      </c>
      <c r="H17" s="1"/>
      <c r="I17" s="1"/>
      <c r="J17" s="95" t="str">
        <f>'Dados internos'!D34</f>
        <v>TAXA ISENTO - 85,00 (Carteira)</v>
      </c>
      <c r="K17" s="96"/>
    </row>
    <row r="18" spans="1:11">
      <c r="A18" s="7" t="s">
        <v>1</v>
      </c>
      <c r="B18" s="12">
        <f>B4</f>
        <v>206.35</v>
      </c>
      <c r="C18" s="12">
        <f>C17</f>
        <v>145</v>
      </c>
      <c r="D18" s="12">
        <f>D3</f>
        <v>85</v>
      </c>
      <c r="E18" s="14">
        <f>SUM(B18:D18)</f>
        <v>436.35</v>
      </c>
      <c r="G18" s="65" t="s">
        <v>8</v>
      </c>
      <c r="H18" s="66"/>
      <c r="I18" s="67"/>
      <c r="J18" s="122" t="s">
        <v>53</v>
      </c>
      <c r="K18" s="112"/>
    </row>
    <row r="19" spans="1:11">
      <c r="A19" s="6" t="s">
        <v>2</v>
      </c>
      <c r="B19" s="12">
        <f>B5</f>
        <v>173.5</v>
      </c>
      <c r="C19" s="12">
        <f>C17</f>
        <v>145</v>
      </c>
      <c r="D19" s="12">
        <f>D3</f>
        <v>85</v>
      </c>
      <c r="E19" s="14">
        <f>SUM(B19:D19)</f>
        <v>403.5</v>
      </c>
      <c r="G19" s="68" t="s">
        <v>9</v>
      </c>
      <c r="H19" s="69"/>
      <c r="I19" s="70"/>
      <c r="J19" s="120" t="s">
        <v>54</v>
      </c>
      <c r="K19" s="121"/>
    </row>
    <row r="20" spans="1:11">
      <c r="A20" s="17" t="s">
        <v>34</v>
      </c>
      <c r="B20" s="12">
        <f>B6</f>
        <v>285.12</v>
      </c>
      <c r="C20" s="12">
        <f>C17</f>
        <v>145</v>
      </c>
      <c r="D20" s="12">
        <f>D3</f>
        <v>85</v>
      </c>
      <c r="E20" s="14">
        <f>SUM(B20:D20)</f>
        <v>515.12</v>
      </c>
      <c r="G20" s="113" t="s">
        <v>29</v>
      </c>
      <c r="H20" s="114"/>
      <c r="I20" s="115"/>
      <c r="J20" s="23" t="str">
        <f>'Dados internos'!D37</f>
        <v xml:space="preserve"> - </v>
      </c>
      <c r="K20" s="10"/>
    </row>
    <row r="21" spans="1:11">
      <c r="G21" s="62" t="s">
        <v>31</v>
      </c>
      <c r="H21" s="63"/>
      <c r="I21" s="64"/>
      <c r="J21" s="24">
        <v>75</v>
      </c>
      <c r="K21" s="4"/>
    </row>
    <row r="22" spans="1:11">
      <c r="A22" s="81" t="s">
        <v>22</v>
      </c>
      <c r="B22" s="81"/>
      <c r="C22" s="81"/>
      <c r="D22" s="81"/>
      <c r="E22" s="81"/>
      <c r="G22" s="1" t="s">
        <v>24</v>
      </c>
      <c r="H22" s="1"/>
      <c r="I22" s="1"/>
      <c r="J22" s="24">
        <f>'Dados internos'!D39</f>
        <v>85</v>
      </c>
      <c r="K22" s="10"/>
    </row>
    <row r="23" spans="1:11">
      <c r="A23" s="1"/>
      <c r="B23" s="13" t="s">
        <v>3</v>
      </c>
      <c r="C23" s="13" t="s">
        <v>7</v>
      </c>
      <c r="D23" s="15" t="s">
        <v>32</v>
      </c>
      <c r="E23" s="13" t="s">
        <v>4</v>
      </c>
      <c r="G23" s="59" t="s">
        <v>33</v>
      </c>
      <c r="H23" s="60"/>
      <c r="I23" s="61"/>
      <c r="J23" s="24">
        <v>85</v>
      </c>
      <c r="K23" s="10"/>
    </row>
    <row r="24" spans="1:11">
      <c r="A24" s="5" t="s">
        <v>0</v>
      </c>
      <c r="B24" s="12">
        <f>B3</f>
        <v>300.13</v>
      </c>
      <c r="C24" s="12">
        <v>130</v>
      </c>
      <c r="D24" s="12">
        <f>D3</f>
        <v>85</v>
      </c>
      <c r="E24" s="14">
        <f>SUM(B24:D24)</f>
        <v>515.13</v>
      </c>
      <c r="G24" s="59" t="s">
        <v>6</v>
      </c>
      <c r="H24" s="60"/>
      <c r="I24" s="61"/>
      <c r="J24" s="12" t="str">
        <f>'Dados internos'!D41</f>
        <v>ISENTO</v>
      </c>
      <c r="K24" s="10"/>
    </row>
    <row r="25" spans="1:11">
      <c r="A25" s="7" t="s">
        <v>1</v>
      </c>
      <c r="B25" s="12">
        <f>B4</f>
        <v>206.35</v>
      </c>
      <c r="C25" s="12">
        <f>C24</f>
        <v>130</v>
      </c>
      <c r="D25" s="12">
        <f>D3</f>
        <v>85</v>
      </c>
      <c r="E25" s="14">
        <f>SUM(B25:D25)</f>
        <v>421.35</v>
      </c>
      <c r="G25" s="1" t="s">
        <v>25</v>
      </c>
      <c r="H25" s="1"/>
      <c r="I25" s="1"/>
      <c r="J25" s="12">
        <v>20</v>
      </c>
      <c r="K25" s="10"/>
    </row>
    <row r="26" spans="1:11">
      <c r="A26" s="6" t="s">
        <v>2</v>
      </c>
      <c r="B26" s="12">
        <f>B5</f>
        <v>173.5</v>
      </c>
      <c r="C26" s="12">
        <f>C24</f>
        <v>130</v>
      </c>
      <c r="D26" s="12">
        <f>D3</f>
        <v>85</v>
      </c>
      <c r="E26" s="14">
        <f>SUM(B26:D26)</f>
        <v>388.5</v>
      </c>
      <c r="G26" s="1" t="s">
        <v>17</v>
      </c>
      <c r="H26" s="1"/>
      <c r="I26" s="1"/>
      <c r="J26" s="12">
        <v>381</v>
      </c>
      <c r="K26" s="10"/>
    </row>
    <row r="27" spans="1:11">
      <c r="A27" s="17" t="s">
        <v>34</v>
      </c>
      <c r="B27" s="12">
        <f>B6</f>
        <v>285.12</v>
      </c>
      <c r="C27" s="12">
        <f>C24</f>
        <v>130</v>
      </c>
      <c r="D27" s="12">
        <f>D3</f>
        <v>85</v>
      </c>
      <c r="E27" s="14">
        <f>SUM(B27:D27)</f>
        <v>500.12</v>
      </c>
      <c r="G27" s="1" t="s">
        <v>18</v>
      </c>
      <c r="H27" s="1"/>
      <c r="I27" s="1"/>
      <c r="J27" s="24">
        <v>186</v>
      </c>
      <c r="K27" s="10"/>
    </row>
    <row r="28" spans="1:11">
      <c r="G28" s="53" t="s">
        <v>26</v>
      </c>
      <c r="H28" s="54"/>
      <c r="I28" s="55"/>
      <c r="J28" s="12">
        <v>13.5</v>
      </c>
      <c r="K28" s="10"/>
    </row>
    <row r="29" spans="1:11" ht="13">
      <c r="A29" s="105"/>
      <c r="B29" s="105"/>
      <c r="C29" s="105"/>
      <c r="D29" s="105"/>
      <c r="E29" s="105"/>
      <c r="F29" s="106"/>
      <c r="G29" s="21" t="s">
        <v>37</v>
      </c>
      <c r="H29" s="22"/>
      <c r="I29" s="22"/>
      <c r="J29" s="26"/>
      <c r="K29" s="26"/>
    </row>
    <row r="30" spans="1:11" ht="13">
      <c r="A30" s="8" t="s">
        <v>12</v>
      </c>
      <c r="B30" s="118" t="s">
        <v>58</v>
      </c>
      <c r="C30" s="116" t="s">
        <v>28</v>
      </c>
      <c r="D30" s="117"/>
      <c r="E30" s="99" t="s">
        <v>27</v>
      </c>
      <c r="F30" s="109"/>
      <c r="G30" s="27"/>
      <c r="H30" s="20"/>
      <c r="I30" s="19"/>
    </row>
    <row r="31" spans="1:11" ht="13">
      <c r="A31" s="2"/>
      <c r="B31" s="94"/>
      <c r="C31" s="87" t="s">
        <v>38</v>
      </c>
      <c r="D31" s="88"/>
      <c r="E31" s="89" t="s">
        <v>59</v>
      </c>
      <c r="F31" s="119"/>
      <c r="G31" s="27"/>
      <c r="H31" s="19"/>
      <c r="I31" s="19"/>
    </row>
    <row r="32" spans="1:11" ht="13">
      <c r="A32" s="5" t="s">
        <v>13</v>
      </c>
      <c r="B32" s="14">
        <v>300.13</v>
      </c>
      <c r="C32" s="82">
        <v>240.11</v>
      </c>
      <c r="D32" s="83"/>
      <c r="E32" s="82">
        <v>60.03</v>
      </c>
      <c r="F32" s="108"/>
      <c r="G32" s="27"/>
      <c r="H32" s="19"/>
      <c r="I32" s="19"/>
    </row>
    <row r="33" spans="1:10" ht="13">
      <c r="A33" s="7" t="s">
        <v>14</v>
      </c>
      <c r="B33" s="14">
        <v>206.35</v>
      </c>
      <c r="C33" s="103">
        <v>165.08</v>
      </c>
      <c r="D33" s="107"/>
      <c r="E33" s="103">
        <v>41.27</v>
      </c>
      <c r="F33" s="104"/>
      <c r="G33" s="27"/>
      <c r="H33" s="19"/>
      <c r="I33" s="19"/>
    </row>
    <row r="34" spans="1:10" ht="13">
      <c r="A34" s="6" t="s">
        <v>15</v>
      </c>
      <c r="B34" s="14">
        <v>173.5</v>
      </c>
      <c r="C34" s="103">
        <v>138.80000000000001</v>
      </c>
      <c r="D34" s="107"/>
      <c r="E34" s="103">
        <v>34.700000000000003</v>
      </c>
      <c r="F34" s="104"/>
      <c r="G34" s="27"/>
      <c r="H34" s="19"/>
      <c r="I34" s="19"/>
    </row>
    <row r="35" spans="1:10" ht="13">
      <c r="A35" s="17" t="s">
        <v>34</v>
      </c>
      <c r="B35" s="14">
        <v>285.12</v>
      </c>
      <c r="C35" s="103">
        <v>228.09</v>
      </c>
      <c r="D35" s="107"/>
      <c r="E35" s="103"/>
      <c r="F35" s="107"/>
      <c r="G35" s="28"/>
      <c r="H35" s="19"/>
      <c r="I35" s="19"/>
    </row>
    <row r="36" spans="1:10" ht="31.5" customHeight="1">
      <c r="A36" s="102" t="s">
        <v>55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>
      <c r="A37" s="110" t="s">
        <v>30</v>
      </c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9" t="s">
        <v>11</v>
      </c>
      <c r="B39" s="16" t="s">
        <v>57</v>
      </c>
      <c r="C39" s="16"/>
      <c r="D39" s="2"/>
      <c r="E39" s="2"/>
      <c r="F39" s="2"/>
      <c r="G39" s="2"/>
      <c r="H39" s="2"/>
      <c r="I39" s="2"/>
      <c r="J39" s="2"/>
    </row>
    <row r="40" spans="1:10" ht="13">
      <c r="A40" s="2"/>
      <c r="B40" s="16" t="s">
        <v>56</v>
      </c>
      <c r="C40" s="16"/>
      <c r="D40" s="11"/>
      <c r="E40" s="11"/>
      <c r="F40" s="11"/>
      <c r="G40" s="11"/>
      <c r="H40" s="11"/>
      <c r="I40" s="11"/>
      <c r="J40" s="11"/>
    </row>
  </sheetData>
  <mergeCells count="36">
    <mergeCell ref="G19:I19"/>
    <mergeCell ref="J19:K19"/>
    <mergeCell ref="G20:I20"/>
    <mergeCell ref="G21:I21"/>
    <mergeCell ref="A1:E1"/>
    <mergeCell ref="G1:K1"/>
    <mergeCell ref="A8:E8"/>
    <mergeCell ref="G8:K8"/>
    <mergeCell ref="A15:E15"/>
    <mergeCell ref="G15:I15"/>
    <mergeCell ref="J15:K15"/>
    <mergeCell ref="G16:I16"/>
    <mergeCell ref="J16:K16"/>
    <mergeCell ref="J17:K17"/>
    <mergeCell ref="G18:I18"/>
    <mergeCell ref="J18:K18"/>
    <mergeCell ref="A37:J37"/>
    <mergeCell ref="A29:F29"/>
    <mergeCell ref="C33:D33"/>
    <mergeCell ref="E33:F33"/>
    <mergeCell ref="C34:D34"/>
    <mergeCell ref="E34:F34"/>
    <mergeCell ref="C35:D35"/>
    <mergeCell ref="E35:F35"/>
    <mergeCell ref="B30:B31"/>
    <mergeCell ref="C30:D30"/>
    <mergeCell ref="E30:F30"/>
    <mergeCell ref="C31:D31"/>
    <mergeCell ref="E31:F31"/>
    <mergeCell ref="C32:D32"/>
    <mergeCell ref="E32:F32"/>
    <mergeCell ref="A22:E22"/>
    <mergeCell ref="G23:I23"/>
    <mergeCell ref="G24:I24"/>
    <mergeCell ref="G28:I28"/>
    <mergeCell ref="A36:J36"/>
  </mergeCells>
  <phoneticPr fontId="2" type="noConversion"/>
  <pageMargins left="0.23622047244094491" right="0.23622047244094491" top="0.47244094488188981" bottom="0.4724409448818898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C14" sqref="C14"/>
    </sheetView>
  </sheetViews>
  <sheetFormatPr defaultRowHeight="12.5"/>
  <cols>
    <col min="1" max="2" width="15.81640625" customWidth="1"/>
    <col min="3" max="3" width="15.7265625" customWidth="1"/>
    <col min="4" max="4" width="16.453125" customWidth="1"/>
    <col min="5" max="5" width="19" customWidth="1"/>
  </cols>
  <sheetData>
    <row r="1" spans="1:5">
      <c r="A1" s="123" t="s">
        <v>23</v>
      </c>
      <c r="B1" s="123"/>
      <c r="C1" s="123"/>
      <c r="D1" s="123"/>
      <c r="E1" s="123"/>
    </row>
    <row r="2" spans="1:5">
      <c r="A2" s="46"/>
      <c r="B2" s="46" t="s">
        <v>3</v>
      </c>
      <c r="C2" s="46" t="s">
        <v>7</v>
      </c>
      <c r="D2" s="46" t="s">
        <v>32</v>
      </c>
      <c r="E2" s="46" t="s">
        <v>4</v>
      </c>
    </row>
    <row r="3" spans="1:5">
      <c r="A3" s="47" t="s">
        <v>0</v>
      </c>
      <c r="B3" s="48">
        <v>300.13</v>
      </c>
      <c r="C3" s="48">
        <v>203</v>
      </c>
      <c r="D3" s="48">
        <v>85</v>
      </c>
      <c r="E3" s="48">
        <v>588.13</v>
      </c>
    </row>
    <row r="4" spans="1:5">
      <c r="A4" s="51" t="s">
        <v>1</v>
      </c>
      <c r="B4" s="48">
        <v>206.35</v>
      </c>
      <c r="C4" s="48">
        <v>203</v>
      </c>
      <c r="D4" s="48">
        <v>85</v>
      </c>
      <c r="E4" s="48">
        <v>494.35</v>
      </c>
    </row>
    <row r="5" spans="1:5">
      <c r="A5" s="49" t="s">
        <v>2</v>
      </c>
      <c r="B5" s="48">
        <v>173.5</v>
      </c>
      <c r="C5" s="48">
        <v>203</v>
      </c>
      <c r="D5" s="48">
        <v>85</v>
      </c>
      <c r="E5" s="48">
        <v>461.5</v>
      </c>
    </row>
    <row r="6" spans="1:5">
      <c r="A6" s="50" t="s">
        <v>34</v>
      </c>
      <c r="B6" s="48">
        <v>285.12</v>
      </c>
      <c r="C6" s="48">
        <v>203</v>
      </c>
      <c r="D6" s="48">
        <v>85</v>
      </c>
      <c r="E6" s="48">
        <v>573.12</v>
      </c>
    </row>
    <row r="8" spans="1:5">
      <c r="A8" s="123" t="s">
        <v>20</v>
      </c>
      <c r="B8" s="123"/>
      <c r="C8" s="123"/>
      <c r="D8" s="123"/>
      <c r="E8" s="123"/>
    </row>
    <row r="9" spans="1:5">
      <c r="A9" s="46"/>
      <c r="B9" s="46" t="s">
        <v>3</v>
      </c>
      <c r="C9" s="46" t="s">
        <v>7</v>
      </c>
      <c r="D9" s="46" t="s">
        <v>32</v>
      </c>
      <c r="E9" s="46" t="s">
        <v>4</v>
      </c>
    </row>
    <row r="10" spans="1:5">
      <c r="A10" s="47" t="s">
        <v>0</v>
      </c>
      <c r="B10" s="48">
        <v>270.12</v>
      </c>
      <c r="C10" s="48">
        <v>203</v>
      </c>
      <c r="D10" s="48">
        <v>85</v>
      </c>
      <c r="E10" s="48">
        <v>558.12</v>
      </c>
    </row>
    <row r="11" spans="1:5">
      <c r="A11" s="51" t="s">
        <v>1</v>
      </c>
      <c r="B11" s="48">
        <v>185.71</v>
      </c>
      <c r="C11" s="48">
        <v>203</v>
      </c>
      <c r="D11" s="48">
        <v>85</v>
      </c>
      <c r="E11" s="48">
        <v>473.71000000000004</v>
      </c>
    </row>
    <row r="12" spans="1:5">
      <c r="A12" s="49" t="s">
        <v>2</v>
      </c>
      <c r="B12" s="48">
        <v>156.15</v>
      </c>
      <c r="C12" s="48">
        <v>203</v>
      </c>
      <c r="D12" s="48">
        <v>85</v>
      </c>
      <c r="E12" s="48">
        <v>444.15</v>
      </c>
    </row>
    <row r="13" spans="1:5">
      <c r="A13" s="50" t="s">
        <v>34</v>
      </c>
      <c r="B13" s="48">
        <v>256.61</v>
      </c>
      <c r="C13" s="48">
        <v>203</v>
      </c>
      <c r="D13" s="48">
        <v>85</v>
      </c>
      <c r="E13" s="48">
        <v>544.61</v>
      </c>
    </row>
    <row r="16" spans="1:5">
      <c r="A16" s="9" t="s">
        <v>11</v>
      </c>
      <c r="B16" s="16" t="s">
        <v>57</v>
      </c>
      <c r="C16" s="16"/>
      <c r="D16" s="2"/>
    </row>
    <row r="17" spans="1:4" ht="13">
      <c r="A17" s="2"/>
      <c r="B17" s="16" t="s">
        <v>56</v>
      </c>
      <c r="C17" s="16"/>
      <c r="D17" s="11"/>
    </row>
  </sheetData>
  <mergeCells count="2">
    <mergeCell ref="A1:E1"/>
    <mergeCell ref="A8:E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26" sqref="D26"/>
    </sheetView>
  </sheetViews>
  <sheetFormatPr defaultRowHeight="12.5"/>
  <cols>
    <col min="1" max="1" width="12" customWidth="1"/>
    <col min="2" max="2" width="15.1796875" customWidth="1"/>
    <col min="3" max="3" width="14.26953125" customWidth="1"/>
    <col min="4" max="4" width="12.7265625" customWidth="1"/>
    <col min="5" max="5" width="13.7265625" customWidth="1"/>
  </cols>
  <sheetData>
    <row r="1" spans="1:5">
      <c r="A1" s="124" t="s">
        <v>35</v>
      </c>
      <c r="B1" s="124"/>
      <c r="C1" s="124"/>
      <c r="D1" s="124"/>
      <c r="E1" s="124"/>
    </row>
    <row r="2" spans="1:5">
      <c r="A2" s="46"/>
      <c r="B2" s="46" t="s">
        <v>3</v>
      </c>
      <c r="C2" s="46" t="s">
        <v>7</v>
      </c>
      <c r="D2" s="46" t="s">
        <v>32</v>
      </c>
      <c r="E2" s="46" t="s">
        <v>4</v>
      </c>
    </row>
    <row r="3" spans="1:5">
      <c r="A3" s="47" t="s">
        <v>0</v>
      </c>
      <c r="B3" s="48">
        <v>300.13</v>
      </c>
      <c r="C3" s="48">
        <v>145</v>
      </c>
      <c r="D3" s="48">
        <v>85</v>
      </c>
      <c r="E3" s="48">
        <v>530.13</v>
      </c>
    </row>
    <row r="4" spans="1:5">
      <c r="A4" s="51" t="s">
        <v>1</v>
      </c>
      <c r="B4" s="48">
        <v>206.35</v>
      </c>
      <c r="C4" s="48">
        <v>145</v>
      </c>
      <c r="D4" s="48">
        <v>85</v>
      </c>
      <c r="E4" s="48">
        <v>436.35</v>
      </c>
    </row>
    <row r="5" spans="1:5">
      <c r="A5" s="49" t="s">
        <v>2</v>
      </c>
      <c r="B5" s="48">
        <v>173.5</v>
      </c>
      <c r="C5" s="48">
        <v>145</v>
      </c>
      <c r="D5" s="48">
        <v>85</v>
      </c>
      <c r="E5" s="48">
        <v>403.5</v>
      </c>
    </row>
    <row r="6" spans="1:5">
      <c r="A6" s="50" t="s">
        <v>34</v>
      </c>
      <c r="B6" s="48">
        <v>285.12</v>
      </c>
      <c r="C6" s="48">
        <v>145</v>
      </c>
      <c r="D6" s="48">
        <v>85</v>
      </c>
      <c r="E6" s="48">
        <v>515.12</v>
      </c>
    </row>
    <row r="8" spans="1:5">
      <c r="A8" s="9" t="s">
        <v>11</v>
      </c>
      <c r="B8" s="16" t="s">
        <v>57</v>
      </c>
      <c r="C8" s="16"/>
      <c r="D8" s="2"/>
    </row>
    <row r="9" spans="1:5" ht="13">
      <c r="A9" s="2"/>
      <c r="B9" s="16" t="s">
        <v>56</v>
      </c>
      <c r="C9" s="16"/>
      <c r="D9" s="11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9" sqref="I9"/>
    </sheetView>
  </sheetViews>
  <sheetFormatPr defaultRowHeight="12.5"/>
  <cols>
    <col min="1" max="1" width="11.1796875" customWidth="1"/>
    <col min="2" max="3" width="13.81640625" customWidth="1"/>
    <col min="4" max="4" width="10.81640625" customWidth="1"/>
    <col min="5" max="5" width="12.81640625" customWidth="1"/>
  </cols>
  <sheetData>
    <row r="1" spans="1:5">
      <c r="A1" s="125" t="s">
        <v>22</v>
      </c>
      <c r="B1" s="125"/>
      <c r="C1" s="125"/>
      <c r="D1" s="125"/>
      <c r="E1" s="125"/>
    </row>
    <row r="2" spans="1:5">
      <c r="A2" s="46"/>
      <c r="B2" s="46" t="s">
        <v>3</v>
      </c>
      <c r="C2" s="46" t="s">
        <v>7</v>
      </c>
      <c r="D2" s="46" t="s">
        <v>32</v>
      </c>
      <c r="E2" s="46" t="s">
        <v>4</v>
      </c>
    </row>
    <row r="3" spans="1:5">
      <c r="A3" s="47" t="s">
        <v>0</v>
      </c>
      <c r="B3" s="48">
        <v>300.13</v>
      </c>
      <c r="C3" s="48">
        <v>130</v>
      </c>
      <c r="D3" s="48">
        <v>85</v>
      </c>
      <c r="E3" s="48">
        <v>515.13</v>
      </c>
    </row>
    <row r="4" spans="1:5">
      <c r="A4" s="51" t="s">
        <v>1</v>
      </c>
      <c r="B4" s="48">
        <v>206.35</v>
      </c>
      <c r="C4" s="48">
        <v>130</v>
      </c>
      <c r="D4" s="48">
        <v>85</v>
      </c>
      <c r="E4" s="48">
        <v>421.35</v>
      </c>
    </row>
    <row r="5" spans="1:5">
      <c r="A5" s="49" t="s">
        <v>2</v>
      </c>
      <c r="B5" s="48">
        <v>173.5</v>
      </c>
      <c r="C5" s="48">
        <v>130</v>
      </c>
      <c r="D5" s="48">
        <v>85</v>
      </c>
      <c r="E5" s="48">
        <v>388.5</v>
      </c>
    </row>
    <row r="6" spans="1:5">
      <c r="A6" s="50" t="s">
        <v>34</v>
      </c>
      <c r="B6" s="48">
        <v>285.12</v>
      </c>
      <c r="C6" s="48">
        <v>130</v>
      </c>
      <c r="D6" s="48">
        <v>85</v>
      </c>
      <c r="E6" s="48">
        <v>500.12</v>
      </c>
    </row>
    <row r="8" spans="1:5">
      <c r="A8" s="9" t="s">
        <v>11</v>
      </c>
      <c r="B8" s="16" t="s">
        <v>57</v>
      </c>
      <c r="C8" s="16"/>
      <c r="D8" s="2"/>
    </row>
    <row r="9" spans="1:5" ht="13">
      <c r="A9" s="2"/>
      <c r="B9" s="16" t="s">
        <v>56</v>
      </c>
      <c r="C9" s="16"/>
      <c r="D9" s="11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4" sqref="A14:C15"/>
    </sheetView>
  </sheetViews>
  <sheetFormatPr defaultRowHeight="12.5"/>
  <cols>
    <col min="1" max="1" width="13.54296875" customWidth="1"/>
    <col min="2" max="2" width="15.54296875" customWidth="1"/>
    <col min="3" max="3" width="14.453125" customWidth="1"/>
    <col min="4" max="4" width="12.54296875" customWidth="1"/>
    <col min="5" max="5" width="15.7265625" customWidth="1"/>
  </cols>
  <sheetData>
    <row r="1" spans="1:5">
      <c r="A1" s="123" t="s">
        <v>21</v>
      </c>
      <c r="B1" s="123"/>
      <c r="C1" s="123"/>
      <c r="D1" s="123"/>
      <c r="E1" s="123"/>
    </row>
    <row r="2" spans="1:5">
      <c r="A2" s="46"/>
      <c r="B2" s="46" t="s">
        <v>3</v>
      </c>
      <c r="C2" s="46" t="s">
        <v>7</v>
      </c>
      <c r="D2" s="46" t="s">
        <v>32</v>
      </c>
      <c r="E2" s="46" t="s">
        <v>4</v>
      </c>
    </row>
    <row r="3" spans="1:5">
      <c r="A3" s="47" t="s">
        <v>0</v>
      </c>
      <c r="B3" s="48">
        <v>300.13</v>
      </c>
      <c r="C3" s="48">
        <v>135</v>
      </c>
      <c r="D3" s="48">
        <v>85</v>
      </c>
      <c r="E3" s="48">
        <v>520.13</v>
      </c>
    </row>
    <row r="4" spans="1:5">
      <c r="A4" s="52" t="s">
        <v>1</v>
      </c>
      <c r="B4" s="48">
        <v>206.35</v>
      </c>
      <c r="C4" s="48">
        <v>135</v>
      </c>
      <c r="D4" s="48">
        <v>85</v>
      </c>
      <c r="E4" s="48">
        <v>426.35</v>
      </c>
    </row>
    <row r="5" spans="1:5">
      <c r="A5" s="49" t="s">
        <v>2</v>
      </c>
      <c r="B5" s="48">
        <v>173.5</v>
      </c>
      <c r="C5" s="48">
        <v>135</v>
      </c>
      <c r="D5" s="48">
        <v>85</v>
      </c>
      <c r="E5" s="48">
        <v>393.5</v>
      </c>
    </row>
    <row r="8" spans="1:5">
      <c r="A8" s="123" t="s">
        <v>36</v>
      </c>
      <c r="B8" s="123"/>
      <c r="C8" s="123"/>
      <c r="D8" s="123"/>
      <c r="E8" s="123"/>
    </row>
    <row r="9" spans="1:5">
      <c r="A9" s="46"/>
      <c r="B9" s="46" t="s">
        <v>3</v>
      </c>
      <c r="C9" s="46" t="s">
        <v>7</v>
      </c>
      <c r="D9" s="46" t="s">
        <v>32</v>
      </c>
      <c r="E9" s="46" t="s">
        <v>4</v>
      </c>
    </row>
    <row r="10" spans="1:5">
      <c r="A10" s="47" t="s">
        <v>0</v>
      </c>
      <c r="B10" s="48">
        <v>270.12</v>
      </c>
      <c r="C10" s="48">
        <v>135</v>
      </c>
      <c r="D10" s="48">
        <v>85</v>
      </c>
      <c r="E10" s="48">
        <v>490.12</v>
      </c>
    </row>
    <row r="11" spans="1:5">
      <c r="A11" s="52" t="s">
        <v>1</v>
      </c>
      <c r="B11" s="48">
        <v>185.71</v>
      </c>
      <c r="C11" s="48">
        <v>135</v>
      </c>
      <c r="D11" s="48">
        <v>85</v>
      </c>
      <c r="E11" s="48">
        <v>405.71000000000004</v>
      </c>
    </row>
    <row r="12" spans="1:5">
      <c r="A12" s="49" t="s">
        <v>2</v>
      </c>
      <c r="B12" s="48">
        <v>156.15</v>
      </c>
      <c r="C12" s="48">
        <v>135</v>
      </c>
      <c r="D12" s="48">
        <v>85</v>
      </c>
      <c r="E12" s="48">
        <v>376.15</v>
      </c>
    </row>
    <row r="14" spans="1:5">
      <c r="A14" s="9" t="s">
        <v>11</v>
      </c>
      <c r="B14" s="16" t="s">
        <v>57</v>
      </c>
      <c r="C14" s="16"/>
      <c r="D14" s="2"/>
    </row>
    <row r="15" spans="1:5" ht="13">
      <c r="A15" s="2"/>
      <c r="B15" s="16" t="s">
        <v>56</v>
      </c>
      <c r="C15" s="16"/>
      <c r="D15" s="11"/>
    </row>
  </sheetData>
  <mergeCells count="2">
    <mergeCell ref="A1:E1"/>
    <mergeCell ref="A8:E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 internos</vt:lpstr>
      <vt:lpstr>Janeiro a Junho</vt:lpstr>
      <vt:lpstr>Anuidade integral </vt:lpstr>
      <vt:lpstr>principal</vt:lpstr>
      <vt:lpstr>Secundaria</vt:lpstr>
      <vt:lpstr>Reinscrição</vt:lpstr>
      <vt:lpstr>Estrangeiro</vt:lpstr>
    </vt:vector>
  </TitlesOfParts>
  <Company>corensc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Dayane</dc:creator>
  <cp:lastModifiedBy>Coren</cp:lastModifiedBy>
  <cp:lastPrinted>2016-06-27T13:52:20Z</cp:lastPrinted>
  <dcterms:created xsi:type="dcterms:W3CDTF">2009-07-01T11:43:38Z</dcterms:created>
  <dcterms:modified xsi:type="dcterms:W3CDTF">2017-05-19T18:25:20Z</dcterms:modified>
</cp:coreProperties>
</file>